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Мои документы\ВОЛОШИНА Г.А\ПРОЕКТ БЮДЖЕТА\2025\БУРМИСТРОВСКИЙ\"/>
    </mc:Choice>
  </mc:AlternateContent>
  <bookViews>
    <workbookView xWindow="0" yWindow="0" windowWidth="28800" windowHeight="12000" tabRatio="958"/>
  </bookViews>
  <sheets>
    <sheet name="Приложение 3" sheetId="1" r:id="rId1"/>
    <sheet name="Приложение 4" sheetId="3" r:id="rId2"/>
    <sheet name="Приложение 5" sheetId="43" r:id="rId3"/>
    <sheet name="Приложение 6" sheetId="39" r:id="rId4"/>
    <sheet name="Приложение 7" sheetId="37" r:id="rId5"/>
    <sheet name="Приложение 8" sheetId="31" state="hidden" r:id="rId6"/>
    <sheet name="Приложен 8" sheetId="32" r:id="rId7"/>
    <sheet name="Приложение 9" sheetId="40" r:id="rId8"/>
    <sheet name="Приложен 10" sheetId="41" r:id="rId9"/>
    <sheet name="Приложение 10" sheetId="33" state="hidden" r:id="rId10"/>
    <sheet name="Приложение 11" sheetId="34" state="hidden" r:id="rId11"/>
  </sheets>
  <definedNames>
    <definedName name="_xlnm._FilterDatabase" localSheetId="0" hidden="1">'Приложение 3'!$A$7:$H$153</definedName>
    <definedName name="_xlnm._FilterDatabase" localSheetId="1" hidden="1">'Приложение 4'!$A$6:$H$112</definedName>
    <definedName name="_xlnm._FilterDatabase" localSheetId="2" hidden="1">'Приложение 5'!$A$6:$I$146</definedName>
    <definedName name="_xlnm.Print_Titles" localSheetId="0">'Приложение 3'!$7:$7</definedName>
    <definedName name="_xlnm.Print_Titles" localSheetId="2">'Приложение 5'!$6:$6</definedName>
    <definedName name="_xlnm.Print_Area" localSheetId="0">'Приложение 3'!$A$1:$H$153</definedName>
    <definedName name="_xlnm.Print_Area" localSheetId="1">'Приложение 4'!$A$1:$H$112</definedName>
    <definedName name="_xlnm.Print_Area" localSheetId="2">'Приложение 5'!$A$1:$I$146</definedName>
  </definedNames>
  <calcPr calcId="162913"/>
</workbook>
</file>

<file path=xl/calcChain.xml><?xml version="1.0" encoding="utf-8"?>
<calcChain xmlns="http://schemas.openxmlformats.org/spreadsheetml/2006/main">
  <c r="E18" i="32" l="1"/>
  <c r="D18" i="32"/>
  <c r="C18" i="32"/>
  <c r="I83" i="43" l="1"/>
  <c r="H83" i="43"/>
  <c r="H15" i="3"/>
  <c r="H14" i="3" s="1"/>
  <c r="H13" i="3" s="1"/>
  <c r="H12" i="3" s="1"/>
  <c r="G15" i="3"/>
  <c r="G14" i="3" s="1"/>
  <c r="G13" i="3" s="1"/>
  <c r="G12" i="3" s="1"/>
  <c r="F83" i="1"/>
  <c r="F82" i="1" s="1"/>
  <c r="F81" i="1" s="1"/>
  <c r="H85" i="1"/>
  <c r="H84" i="1" s="1"/>
  <c r="G85" i="1"/>
  <c r="G84" i="1" s="1"/>
  <c r="F85" i="1"/>
  <c r="F84" i="1" s="1"/>
  <c r="F80" i="1" s="1"/>
  <c r="H82" i="1"/>
  <c r="G82" i="1"/>
  <c r="H81" i="1"/>
  <c r="G81" i="1"/>
  <c r="G83" i="43" l="1"/>
  <c r="H80" i="1"/>
  <c r="G80" i="1"/>
  <c r="F15" i="3"/>
  <c r="F14" i="3" s="1"/>
  <c r="F13" i="3" s="1"/>
  <c r="F12" i="3" s="1"/>
  <c r="G34" i="43"/>
  <c r="G17" i="43"/>
  <c r="H76" i="3" l="1"/>
  <c r="H75" i="3" s="1"/>
  <c r="H74" i="3" s="1"/>
  <c r="G76" i="3"/>
  <c r="G75" i="3" s="1"/>
  <c r="G74" i="3" s="1"/>
  <c r="F76" i="3"/>
  <c r="F75" i="3" s="1"/>
  <c r="F74" i="3" s="1"/>
  <c r="I66" i="43"/>
  <c r="I65" i="43" s="1"/>
  <c r="I64" i="43" s="1"/>
  <c r="H66" i="43"/>
  <c r="H65" i="43" s="1"/>
  <c r="H64" i="43" s="1"/>
  <c r="G66" i="43"/>
  <c r="G65" i="43" s="1"/>
  <c r="G64" i="43" s="1"/>
  <c r="H65" i="1" l="1"/>
  <c r="H64" i="1" s="1"/>
  <c r="G65" i="1"/>
  <c r="G64" i="1" s="1"/>
  <c r="F65" i="1"/>
  <c r="F64" i="1" l="1"/>
  <c r="H111" i="3"/>
  <c r="G111" i="3"/>
  <c r="F111" i="3"/>
  <c r="H108" i="3"/>
  <c r="G108" i="3"/>
  <c r="F108" i="3"/>
  <c r="H105" i="3"/>
  <c r="G105" i="3"/>
  <c r="F105" i="3"/>
  <c r="H102" i="3"/>
  <c r="G102" i="3"/>
  <c r="F102" i="3"/>
  <c r="H100" i="3"/>
  <c r="G100" i="3"/>
  <c r="F100" i="3"/>
  <c r="H97" i="3"/>
  <c r="G97" i="3"/>
  <c r="F97" i="3"/>
  <c r="H91" i="3"/>
  <c r="G91" i="3"/>
  <c r="F91" i="3"/>
  <c r="H88" i="3"/>
  <c r="G88" i="3"/>
  <c r="F88" i="3"/>
  <c r="H85" i="3"/>
  <c r="G85" i="3"/>
  <c r="F85" i="3"/>
  <c r="H82" i="3"/>
  <c r="G82" i="3"/>
  <c r="F82" i="3"/>
  <c r="H79" i="3"/>
  <c r="G79" i="3"/>
  <c r="F79" i="3"/>
  <c r="H73" i="3"/>
  <c r="G73" i="3"/>
  <c r="F73" i="3"/>
  <c r="H69" i="3"/>
  <c r="G69" i="3"/>
  <c r="F69" i="3"/>
  <c r="H66" i="3"/>
  <c r="G66" i="3"/>
  <c r="F66" i="3"/>
  <c r="H63" i="3"/>
  <c r="G63" i="3"/>
  <c r="F63" i="3"/>
  <c r="H60" i="3"/>
  <c r="G60" i="3"/>
  <c r="F60" i="3"/>
  <c r="H57" i="3"/>
  <c r="G57" i="3"/>
  <c r="F57" i="3"/>
  <c r="H54" i="3"/>
  <c r="G54" i="3"/>
  <c r="F54" i="3"/>
  <c r="H50" i="3"/>
  <c r="G50" i="3"/>
  <c r="F50" i="3"/>
  <c r="H47" i="3"/>
  <c r="G47" i="3"/>
  <c r="F47" i="3"/>
  <c r="H44" i="3"/>
  <c r="G44" i="3"/>
  <c r="F44" i="3"/>
  <c r="H42" i="3"/>
  <c r="G42" i="3"/>
  <c r="F42" i="3"/>
  <c r="H38" i="3"/>
  <c r="G38" i="3"/>
  <c r="F38" i="3"/>
  <c r="H34" i="3"/>
  <c r="G34" i="3"/>
  <c r="F34" i="3"/>
  <c r="H32" i="3"/>
  <c r="F32" i="3" l="1"/>
  <c r="G32" i="3"/>
  <c r="H28" i="3"/>
  <c r="G28" i="3"/>
  <c r="F28" i="3"/>
  <c r="H24" i="3"/>
  <c r="G24" i="3"/>
  <c r="F24" i="3"/>
  <c r="H19" i="3"/>
  <c r="G19" i="3"/>
  <c r="F19" i="3"/>
  <c r="H11" i="3"/>
  <c r="G11" i="3"/>
  <c r="F11" i="3"/>
  <c r="I145" i="43"/>
  <c r="H145" i="43"/>
  <c r="G145" i="43"/>
  <c r="I139" i="43"/>
  <c r="H139" i="43"/>
  <c r="G139" i="43"/>
  <c r="I133" i="43"/>
  <c r="H133" i="43"/>
  <c r="G133" i="43"/>
  <c r="I127" i="43"/>
  <c r="H127" i="43"/>
  <c r="G127" i="43"/>
  <c r="I124" i="43"/>
  <c r="H124" i="43"/>
  <c r="G124" i="43"/>
  <c r="I121" i="43"/>
  <c r="H121" i="43"/>
  <c r="G121" i="43"/>
  <c r="I113" i="43"/>
  <c r="H113" i="43"/>
  <c r="G113" i="43"/>
  <c r="I119" i="43"/>
  <c r="H119" i="43"/>
  <c r="G119" i="43"/>
  <c r="I108" i="43"/>
  <c r="H108" i="43"/>
  <c r="G108" i="43"/>
  <c r="I102" i="43"/>
  <c r="H102" i="43"/>
  <c r="G102" i="43"/>
  <c r="I98" i="43"/>
  <c r="H98" i="43"/>
  <c r="G98" i="43"/>
  <c r="I94" i="43"/>
  <c r="H94" i="43"/>
  <c r="G94" i="43"/>
  <c r="I87" i="43"/>
  <c r="H87" i="43"/>
  <c r="G87" i="43"/>
  <c r="I77" i="43"/>
  <c r="H77" i="43"/>
  <c r="G77" i="43"/>
  <c r="I71" i="43"/>
  <c r="H71" i="43"/>
  <c r="G71" i="43"/>
  <c r="I69" i="43"/>
  <c r="H69" i="43"/>
  <c r="G69" i="43"/>
  <c r="I61" i="43"/>
  <c r="H61" i="43"/>
  <c r="G61" i="43"/>
  <c r="I57" i="43"/>
  <c r="H57" i="43"/>
  <c r="G57" i="43"/>
  <c r="I54" i="43"/>
  <c r="H54" i="43"/>
  <c r="G54" i="43"/>
  <c r="I49" i="43"/>
  <c r="H49" i="43"/>
  <c r="G49" i="43"/>
  <c r="I39" i="43"/>
  <c r="H39" i="43"/>
  <c r="G39" i="43"/>
  <c r="I31" i="43"/>
  <c r="H31" i="43"/>
  <c r="G31" i="43"/>
  <c r="I28" i="43"/>
  <c r="H28" i="43"/>
  <c r="G28" i="43"/>
  <c r="I25" i="43"/>
  <c r="H25" i="43"/>
  <c r="G25" i="43"/>
  <c r="I22" i="43"/>
  <c r="H22" i="43"/>
  <c r="G22" i="43"/>
  <c r="I17" i="43"/>
  <c r="H17" i="43"/>
  <c r="I14" i="43"/>
  <c r="H14" i="43"/>
  <c r="G14" i="43"/>
  <c r="I144" i="43" l="1"/>
  <c r="I143" i="43" s="1"/>
  <c r="I142" i="43" s="1"/>
  <c r="I141" i="43" s="1"/>
  <c r="I140" i="43" s="1"/>
  <c r="H144" i="43"/>
  <c r="H143" i="43" s="1"/>
  <c r="H142" i="43" s="1"/>
  <c r="H141" i="43" s="1"/>
  <c r="H140" i="43" s="1"/>
  <c r="G144" i="43"/>
  <c r="G143" i="43" s="1"/>
  <c r="G142" i="43" s="1"/>
  <c r="G141" i="43" s="1"/>
  <c r="G140" i="43" s="1"/>
  <c r="I138" i="43"/>
  <c r="I137" i="43" s="1"/>
  <c r="I136" i="43" s="1"/>
  <c r="I135" i="43" s="1"/>
  <c r="I134" i="43" s="1"/>
  <c r="H138" i="43"/>
  <c r="H137" i="43" s="1"/>
  <c r="H136" i="43" s="1"/>
  <c r="H135" i="43" s="1"/>
  <c r="H134" i="43" s="1"/>
  <c r="G138" i="43"/>
  <c r="G137" i="43" s="1"/>
  <c r="G136" i="43" s="1"/>
  <c r="G135" i="43" s="1"/>
  <c r="G134" i="43" s="1"/>
  <c r="I132" i="43"/>
  <c r="I131" i="43" s="1"/>
  <c r="I130" i="43" s="1"/>
  <c r="I129" i="43" s="1"/>
  <c r="I128" i="43" s="1"/>
  <c r="H132" i="43"/>
  <c r="H131" i="43" s="1"/>
  <c r="H130" i="43" s="1"/>
  <c r="H129" i="43" s="1"/>
  <c r="H128" i="43" s="1"/>
  <c r="G132" i="43"/>
  <c r="G131" i="43" s="1"/>
  <c r="G130" i="43" s="1"/>
  <c r="G129" i="43" s="1"/>
  <c r="G128" i="43" s="1"/>
  <c r="I126" i="43"/>
  <c r="I125" i="43" s="1"/>
  <c r="H126" i="43"/>
  <c r="H125" i="43" s="1"/>
  <c r="G126" i="43"/>
  <c r="G125" i="43" s="1"/>
  <c r="I122" i="43"/>
  <c r="H122" i="43"/>
  <c r="G122" i="43"/>
  <c r="I120" i="43"/>
  <c r="H120" i="43"/>
  <c r="G120" i="43"/>
  <c r="I118" i="43"/>
  <c r="H118" i="43"/>
  <c r="G118" i="43"/>
  <c r="I112" i="43"/>
  <c r="I111" i="43" s="1"/>
  <c r="I110" i="43" s="1"/>
  <c r="I109" i="43" s="1"/>
  <c r="H112" i="43"/>
  <c r="H111" i="43" s="1"/>
  <c r="H110" i="43" s="1"/>
  <c r="H109" i="43" s="1"/>
  <c r="G112" i="43"/>
  <c r="G111" i="43" s="1"/>
  <c r="G110" i="43" s="1"/>
  <c r="G109" i="43" s="1"/>
  <c r="I107" i="43"/>
  <c r="I106" i="43" s="1"/>
  <c r="I105" i="43" s="1"/>
  <c r="H107" i="43"/>
  <c r="H106" i="43" s="1"/>
  <c r="H105" i="43" s="1"/>
  <c r="G107" i="43"/>
  <c r="G106" i="43" s="1"/>
  <c r="G105" i="43" s="1"/>
  <c r="I103" i="43"/>
  <c r="H103" i="43"/>
  <c r="G103" i="43"/>
  <c r="I101" i="43"/>
  <c r="H101" i="43"/>
  <c r="H100" i="43" s="1"/>
  <c r="H99" i="43" s="1"/>
  <c r="G101" i="43"/>
  <c r="G100" i="43" s="1"/>
  <c r="G99" i="43" s="1"/>
  <c r="I97" i="43"/>
  <c r="I96" i="43" s="1"/>
  <c r="I95" i="43" s="1"/>
  <c r="H97" i="43"/>
  <c r="H96" i="43" s="1"/>
  <c r="H95" i="43" s="1"/>
  <c r="G97" i="43"/>
  <c r="G96" i="43" s="1"/>
  <c r="G95" i="43" s="1"/>
  <c r="I93" i="43"/>
  <c r="I92" i="43" s="1"/>
  <c r="I91" i="43" s="1"/>
  <c r="H93" i="43"/>
  <c r="H92" i="43" s="1"/>
  <c r="H91" i="43" s="1"/>
  <c r="G93" i="43"/>
  <c r="G92" i="43" s="1"/>
  <c r="G91" i="43" s="1"/>
  <c r="I86" i="43"/>
  <c r="I85" i="43" s="1"/>
  <c r="I84" i="43" s="1"/>
  <c r="H86" i="43"/>
  <c r="H85" i="43" s="1"/>
  <c r="H84" i="43" s="1"/>
  <c r="G86" i="43"/>
  <c r="G85" i="43" s="1"/>
  <c r="G84" i="43" s="1"/>
  <c r="I82" i="43"/>
  <c r="I81" i="43" s="1"/>
  <c r="I80" i="43" s="1"/>
  <c r="H82" i="43"/>
  <c r="H81" i="43" s="1"/>
  <c r="H80" i="43" s="1"/>
  <c r="G82" i="43"/>
  <c r="G81" i="43" s="1"/>
  <c r="G80" i="43" s="1"/>
  <c r="I76" i="43"/>
  <c r="I75" i="43" s="1"/>
  <c r="I74" i="43" s="1"/>
  <c r="I73" i="43" s="1"/>
  <c r="I72" i="43" s="1"/>
  <c r="H76" i="43"/>
  <c r="H75" i="43" s="1"/>
  <c r="H74" i="43" s="1"/>
  <c r="H73" i="43" s="1"/>
  <c r="H72" i="43" s="1"/>
  <c r="G76" i="43"/>
  <c r="G75" i="43" s="1"/>
  <c r="G74" i="43" s="1"/>
  <c r="G73" i="43" s="1"/>
  <c r="G72" i="43" s="1"/>
  <c r="I70" i="43"/>
  <c r="H70" i="43"/>
  <c r="G70" i="43"/>
  <c r="I68" i="43"/>
  <c r="H68" i="43"/>
  <c r="G68" i="43"/>
  <c r="I60" i="43"/>
  <c r="H60" i="43"/>
  <c r="G60" i="43"/>
  <c r="I58" i="43"/>
  <c r="H58" i="43"/>
  <c r="G58" i="43"/>
  <c r="I56" i="43"/>
  <c r="H56" i="43"/>
  <c r="G56" i="43"/>
  <c r="I53" i="43"/>
  <c r="I52" i="43" s="1"/>
  <c r="H53" i="43"/>
  <c r="H52" i="43" s="1"/>
  <c r="G53" i="43"/>
  <c r="G52" i="43" s="1"/>
  <c r="I48" i="43"/>
  <c r="I47" i="43" s="1"/>
  <c r="I46" i="43" s="1"/>
  <c r="I45" i="43" s="1"/>
  <c r="H48" i="43"/>
  <c r="H47" i="43" s="1"/>
  <c r="H46" i="43" s="1"/>
  <c r="H45" i="43" s="1"/>
  <c r="G48" i="43"/>
  <c r="G47" i="43" s="1"/>
  <c r="G46" i="43" s="1"/>
  <c r="G45" i="43" s="1"/>
  <c r="I43" i="43"/>
  <c r="I42" i="43" s="1"/>
  <c r="I41" i="43" s="1"/>
  <c r="I40" i="43" s="1"/>
  <c r="H43" i="43"/>
  <c r="H42" i="43" s="1"/>
  <c r="H41" i="43" s="1"/>
  <c r="H40" i="43" s="1"/>
  <c r="G43" i="43"/>
  <c r="G42" i="43" s="1"/>
  <c r="G41" i="43" s="1"/>
  <c r="G40" i="43" s="1"/>
  <c r="I38" i="43"/>
  <c r="I37" i="43" s="1"/>
  <c r="I36" i="43" s="1"/>
  <c r="I35" i="43" s="1"/>
  <c r="H38" i="43"/>
  <c r="H37" i="43" s="1"/>
  <c r="H36" i="43" s="1"/>
  <c r="H35" i="43" s="1"/>
  <c r="G38" i="43"/>
  <c r="G37" i="43" s="1"/>
  <c r="G36" i="43" s="1"/>
  <c r="G35" i="43" s="1"/>
  <c r="I33" i="43"/>
  <c r="H33" i="43"/>
  <c r="H32" i="43" s="1"/>
  <c r="G33" i="43"/>
  <c r="G32" i="43" s="1"/>
  <c r="I32" i="43"/>
  <c r="I30" i="43"/>
  <c r="I29" i="43" s="1"/>
  <c r="H30" i="43"/>
  <c r="H29" i="43" s="1"/>
  <c r="G30" i="43"/>
  <c r="G29" i="43" s="1"/>
  <c r="I26" i="43"/>
  <c r="H26" i="43"/>
  <c r="G26" i="43"/>
  <c r="I24" i="43"/>
  <c r="H24" i="43"/>
  <c r="G24" i="43"/>
  <c r="I21" i="43"/>
  <c r="I20" i="43" s="1"/>
  <c r="H21" i="43"/>
  <c r="H20" i="43" s="1"/>
  <c r="G21" i="43"/>
  <c r="G20" i="43" s="1"/>
  <c r="I16" i="43"/>
  <c r="I15" i="43" s="1"/>
  <c r="H16" i="43"/>
  <c r="H15" i="43" s="1"/>
  <c r="G16" i="43"/>
  <c r="G15" i="43" s="1"/>
  <c r="I13" i="43"/>
  <c r="I12" i="43" s="1"/>
  <c r="H13" i="43"/>
  <c r="H12" i="43" s="1"/>
  <c r="G13" i="43"/>
  <c r="G12" i="43" s="1"/>
  <c r="H24" i="1"/>
  <c r="I100" i="43" l="1"/>
  <c r="I99" i="43" s="1"/>
  <c r="I90" i="43" s="1"/>
  <c r="I89" i="43" s="1"/>
  <c r="I88" i="43" s="1"/>
  <c r="I55" i="43"/>
  <c r="I51" i="43" s="1"/>
  <c r="I50" i="43" s="1"/>
  <c r="H79" i="43"/>
  <c r="H78" i="43" s="1"/>
  <c r="H55" i="43"/>
  <c r="H51" i="43" s="1"/>
  <c r="H50" i="43" s="1"/>
  <c r="H117" i="43"/>
  <c r="H116" i="43" s="1"/>
  <c r="H115" i="43" s="1"/>
  <c r="H114" i="43" s="1"/>
  <c r="I117" i="43"/>
  <c r="I116" i="43" s="1"/>
  <c r="I115" i="43" s="1"/>
  <c r="I114" i="43" s="1"/>
  <c r="I79" i="43"/>
  <c r="I78" i="43" s="1"/>
  <c r="G67" i="43"/>
  <c r="G55" i="43"/>
  <c r="G51" i="43" s="1"/>
  <c r="G50" i="43" s="1"/>
  <c r="H23" i="43"/>
  <c r="H19" i="43" s="1"/>
  <c r="H18" i="43" s="1"/>
  <c r="I23" i="43"/>
  <c r="I19" i="43" s="1"/>
  <c r="I18" i="43" s="1"/>
  <c r="G11" i="43"/>
  <c r="G10" i="43" s="1"/>
  <c r="G23" i="43"/>
  <c r="G19" i="43" s="1"/>
  <c r="G18" i="43" s="1"/>
  <c r="G79" i="43"/>
  <c r="G78" i="43" s="1"/>
  <c r="H11" i="43"/>
  <c r="H10" i="43" s="1"/>
  <c r="H67" i="43"/>
  <c r="H63" i="43" s="1"/>
  <c r="H62" i="43" s="1"/>
  <c r="I11" i="43"/>
  <c r="I10" i="43" s="1"/>
  <c r="I67" i="43"/>
  <c r="I63" i="43" s="1"/>
  <c r="I62" i="43" s="1"/>
  <c r="G117" i="43"/>
  <c r="G116" i="43" s="1"/>
  <c r="G115" i="43" s="1"/>
  <c r="G114" i="43" s="1"/>
  <c r="G90" i="43"/>
  <c r="G89" i="43" s="1"/>
  <c r="G88" i="43" s="1"/>
  <c r="H90" i="43"/>
  <c r="H89" i="43" s="1"/>
  <c r="H88" i="43" s="1"/>
  <c r="H16" i="1"/>
  <c r="H15" i="1" s="1"/>
  <c r="G16" i="1"/>
  <c r="G15" i="1" s="1"/>
  <c r="F16" i="1"/>
  <c r="F15" i="1" s="1"/>
  <c r="G63" i="43" l="1"/>
  <c r="G62" i="43" s="1"/>
  <c r="H9" i="43"/>
  <c r="H146" i="43" s="1"/>
  <c r="H8" i="43" s="1"/>
  <c r="G9" i="43"/>
  <c r="I9" i="43"/>
  <c r="I146" i="43" s="1"/>
  <c r="I8" i="43" s="1"/>
  <c r="H33" i="3"/>
  <c r="G33" i="3"/>
  <c r="F33" i="3"/>
  <c r="H84" i="3"/>
  <c r="G84" i="3"/>
  <c r="F84" i="3"/>
  <c r="H110" i="1"/>
  <c r="G110" i="1"/>
  <c r="F110" i="1"/>
  <c r="G146" i="43" l="1"/>
  <c r="G8" i="43" s="1"/>
  <c r="H139" i="1"/>
  <c r="G139" i="1"/>
  <c r="F139" i="1"/>
  <c r="F138" i="1" s="1"/>
  <c r="K8" i="40" l="1"/>
  <c r="I8" i="40"/>
  <c r="H8" i="40"/>
  <c r="F8" i="40"/>
  <c r="E8" i="40"/>
  <c r="C8" i="40"/>
  <c r="D9" i="37"/>
  <c r="C9" i="37"/>
  <c r="B9" i="37"/>
  <c r="I14" i="39"/>
  <c r="I13" i="39" s="1"/>
  <c r="I12" i="39" s="1"/>
  <c r="I11" i="39" s="1"/>
  <c r="I10" i="39" s="1"/>
  <c r="I16" i="39" s="1"/>
  <c r="H14" i="39"/>
  <c r="H13" i="39" s="1"/>
  <c r="H12" i="39" s="1"/>
  <c r="H11" i="39" s="1"/>
  <c r="H10" i="39" s="1"/>
  <c r="H16" i="39" s="1"/>
  <c r="G14" i="39"/>
  <c r="G13" i="39" s="1"/>
  <c r="G12" i="39" s="1"/>
  <c r="G11" i="39" s="1"/>
  <c r="G10" i="39" s="1"/>
  <c r="G16" i="39" s="1"/>
  <c r="H33" i="1" l="1"/>
  <c r="H32" i="1" s="1"/>
  <c r="G33" i="1"/>
  <c r="G32" i="1" s="1"/>
  <c r="F33" i="1"/>
  <c r="F32" i="1" s="1"/>
  <c r="F45" i="3"/>
  <c r="H45" i="3"/>
  <c r="F129" i="1"/>
  <c r="F58" i="3"/>
  <c r="H26" i="1" l="1"/>
  <c r="G26" i="1"/>
  <c r="F26" i="1"/>
  <c r="F70" i="3"/>
  <c r="G70" i="3"/>
  <c r="H70" i="3"/>
  <c r="H58" i="1"/>
  <c r="G58" i="1"/>
  <c r="F58" i="1"/>
  <c r="H81" i="3"/>
  <c r="H80" i="3" s="1"/>
  <c r="G81" i="3"/>
  <c r="G80" i="3" s="1"/>
  <c r="F81" i="3"/>
  <c r="F80" i="3" s="1"/>
  <c r="H10" i="3"/>
  <c r="H9" i="3" s="1"/>
  <c r="H8" i="3" s="1"/>
  <c r="G10" i="3"/>
  <c r="G9" i="3" s="1"/>
  <c r="G8" i="3" s="1"/>
  <c r="F10" i="3"/>
  <c r="F9" i="3" s="1"/>
  <c r="F8" i="3" s="1"/>
  <c r="F56" i="1" l="1"/>
  <c r="E11" i="34" l="1"/>
  <c r="D11" i="34"/>
  <c r="C11" i="34"/>
  <c r="K9" i="33"/>
  <c r="I9" i="33"/>
  <c r="H9" i="33"/>
  <c r="F9" i="33"/>
  <c r="E9" i="33"/>
  <c r="C9" i="33"/>
  <c r="E17" i="32"/>
  <c r="E16" i="32" s="1"/>
  <c r="E15" i="32" s="1"/>
  <c r="D17" i="32"/>
  <c r="D16" i="32" s="1"/>
  <c r="D15" i="32" s="1"/>
  <c r="C17" i="32"/>
  <c r="C16" i="32" s="1"/>
  <c r="C15" i="32" s="1"/>
  <c r="E13" i="32"/>
  <c r="E12" i="32" s="1"/>
  <c r="E11" i="32" s="1"/>
  <c r="D13" i="32"/>
  <c r="D12" i="32" s="1"/>
  <c r="D11" i="32" s="1"/>
  <c r="C13" i="32"/>
  <c r="C12" i="32" s="1"/>
  <c r="C11" i="32" s="1"/>
  <c r="B10" i="31"/>
  <c r="D10" i="31"/>
  <c r="C10" i="31"/>
  <c r="E10" i="32" l="1"/>
  <c r="E19" i="32" s="1"/>
  <c r="E9" i="32" s="1"/>
  <c r="D10" i="32"/>
  <c r="D19" i="32" s="1"/>
  <c r="D9" i="32" s="1"/>
  <c r="C10" i="32"/>
  <c r="C19" i="32" s="1"/>
  <c r="C9" i="32" s="1"/>
  <c r="G110" i="3" l="1"/>
  <c r="G109" i="3" s="1"/>
  <c r="F110" i="3"/>
  <c r="F109" i="3" s="1"/>
  <c r="G107" i="3"/>
  <c r="G106" i="3" s="1"/>
  <c r="F107" i="3"/>
  <c r="F106" i="3" s="1"/>
  <c r="G104" i="3"/>
  <c r="G103" i="3" s="1"/>
  <c r="F104" i="3"/>
  <c r="F103" i="3" s="1"/>
  <c r="G101" i="3"/>
  <c r="F101" i="3"/>
  <c r="G99" i="3"/>
  <c r="F99" i="3"/>
  <c r="G96" i="3"/>
  <c r="G95" i="3" s="1"/>
  <c r="F96" i="3"/>
  <c r="F95" i="3" s="1"/>
  <c r="G93" i="3"/>
  <c r="F93" i="3"/>
  <c r="G92" i="3"/>
  <c r="F92" i="3"/>
  <c r="G90" i="3"/>
  <c r="G89" i="3" s="1"/>
  <c r="F90" i="3"/>
  <c r="F89" i="3" s="1"/>
  <c r="G87" i="3"/>
  <c r="G86" i="3" s="1"/>
  <c r="F87" i="3"/>
  <c r="F86" i="3" s="1"/>
  <c r="G83" i="3"/>
  <c r="F83" i="3"/>
  <c r="G78" i="3"/>
  <c r="G77" i="3" s="1"/>
  <c r="F78" i="3"/>
  <c r="F77" i="3" s="1"/>
  <c r="G72" i="3"/>
  <c r="F72" i="3"/>
  <c r="G68" i="3"/>
  <c r="F68" i="3"/>
  <c r="G65" i="3"/>
  <c r="G64" i="3" s="1"/>
  <c r="F65" i="3"/>
  <c r="F64" i="3" s="1"/>
  <c r="G62" i="3"/>
  <c r="G61" i="3" s="1"/>
  <c r="F62" i="3"/>
  <c r="F61" i="3" s="1"/>
  <c r="G58" i="3"/>
  <c r="G56" i="3"/>
  <c r="F56" i="3"/>
  <c r="F55" i="3" s="1"/>
  <c r="G53" i="3"/>
  <c r="G52" i="3" s="1"/>
  <c r="F53" i="3"/>
  <c r="F52" i="3" s="1"/>
  <c r="G49" i="3"/>
  <c r="G48" i="3" s="1"/>
  <c r="F49" i="3"/>
  <c r="F48" i="3" s="1"/>
  <c r="G45" i="3"/>
  <c r="G43" i="3"/>
  <c r="F43" i="3"/>
  <c r="G41" i="3"/>
  <c r="F41" i="3"/>
  <c r="G37" i="3"/>
  <c r="G36" i="3" s="1"/>
  <c r="G35" i="3" s="1"/>
  <c r="F37" i="3"/>
  <c r="F36" i="3" s="1"/>
  <c r="F35" i="3" s="1"/>
  <c r="G31" i="3"/>
  <c r="G30" i="3" s="1"/>
  <c r="G29" i="3" s="1"/>
  <c r="F31" i="3"/>
  <c r="F30" i="3" s="1"/>
  <c r="F29" i="3" s="1"/>
  <c r="G27" i="3"/>
  <c r="G26" i="3" s="1"/>
  <c r="G25" i="3" s="1"/>
  <c r="F27" i="3"/>
  <c r="F26" i="3" s="1"/>
  <c r="F25" i="3" s="1"/>
  <c r="G23" i="3"/>
  <c r="G22" i="3" s="1"/>
  <c r="G21" i="3" s="1"/>
  <c r="F23" i="3"/>
  <c r="F22" i="3" s="1"/>
  <c r="F21" i="3" s="1"/>
  <c r="G18" i="3"/>
  <c r="G17" i="3" s="1"/>
  <c r="G16" i="3" s="1"/>
  <c r="F18" i="3"/>
  <c r="F17" i="3" s="1"/>
  <c r="F16" i="3" s="1"/>
  <c r="H90" i="3"/>
  <c r="H89" i="3" s="1"/>
  <c r="H110" i="3"/>
  <c r="H109" i="3" s="1"/>
  <c r="G151" i="1"/>
  <c r="G150" i="1" s="1"/>
  <c r="G149" i="1" s="1"/>
  <c r="G148" i="1" s="1"/>
  <c r="G147" i="1" s="1"/>
  <c r="F151" i="1"/>
  <c r="F150" i="1" s="1"/>
  <c r="F149" i="1" s="1"/>
  <c r="F148" i="1" s="1"/>
  <c r="F147" i="1" s="1"/>
  <c r="G145" i="1"/>
  <c r="G144" i="1" s="1"/>
  <c r="G143" i="1" s="1"/>
  <c r="G142" i="1" s="1"/>
  <c r="G141" i="1" s="1"/>
  <c r="F145" i="1"/>
  <c r="F144" i="1" s="1"/>
  <c r="F143" i="1" s="1"/>
  <c r="F142" i="1" s="1"/>
  <c r="F141" i="1" s="1"/>
  <c r="G138" i="1"/>
  <c r="G137" i="1" s="1"/>
  <c r="G136" i="1" s="1"/>
  <c r="G135" i="1" s="1"/>
  <c r="F137" i="1"/>
  <c r="F136" i="1" s="1"/>
  <c r="F135" i="1" s="1"/>
  <c r="G133" i="1"/>
  <c r="G132" i="1" s="1"/>
  <c r="F133" i="1"/>
  <c r="F132" i="1" s="1"/>
  <c r="G129" i="1"/>
  <c r="G127" i="1"/>
  <c r="F127" i="1"/>
  <c r="G125" i="1"/>
  <c r="F125" i="1"/>
  <c r="G119" i="1"/>
  <c r="G118" i="1" s="1"/>
  <c r="G117" i="1" s="1"/>
  <c r="G116" i="1" s="1"/>
  <c r="F119" i="1"/>
  <c r="F118" i="1" s="1"/>
  <c r="F117" i="1" s="1"/>
  <c r="F116" i="1" s="1"/>
  <c r="G114" i="1"/>
  <c r="G113" i="1" s="1"/>
  <c r="G112" i="1" s="1"/>
  <c r="F114" i="1"/>
  <c r="F113" i="1" s="1"/>
  <c r="F112" i="1" s="1"/>
  <c r="G108" i="1"/>
  <c r="F108" i="1"/>
  <c r="G104" i="1"/>
  <c r="G103" i="1" s="1"/>
  <c r="G102" i="1" s="1"/>
  <c r="F104" i="1"/>
  <c r="F103" i="1" s="1"/>
  <c r="F102" i="1" s="1"/>
  <c r="G100" i="1"/>
  <c r="G99" i="1" s="1"/>
  <c r="G98" i="1" s="1"/>
  <c r="F100" i="1"/>
  <c r="F99" i="1" s="1"/>
  <c r="F98" i="1" s="1"/>
  <c r="G93" i="1"/>
  <c r="G92" i="1" s="1"/>
  <c r="G91" i="1" s="1"/>
  <c r="F93" i="1"/>
  <c r="F92" i="1" s="1"/>
  <c r="F91" i="1" s="1"/>
  <c r="G89" i="1"/>
  <c r="G88" i="1" s="1"/>
  <c r="G87" i="1" s="1"/>
  <c r="F89" i="1"/>
  <c r="F88" i="1" s="1"/>
  <c r="F87" i="1" s="1"/>
  <c r="G76" i="1"/>
  <c r="G75" i="1" s="1"/>
  <c r="F76" i="1"/>
  <c r="F75" i="1" s="1"/>
  <c r="G70" i="1"/>
  <c r="F70" i="1"/>
  <c r="G68" i="1"/>
  <c r="F68" i="1"/>
  <c r="G60" i="1"/>
  <c r="F60" i="1"/>
  <c r="F55" i="1" s="1"/>
  <c r="G56" i="1"/>
  <c r="G53" i="1"/>
  <c r="G52" i="1" s="1"/>
  <c r="F53" i="1"/>
  <c r="F52" i="1" s="1"/>
  <c r="G48" i="1"/>
  <c r="G47" i="1" s="1"/>
  <c r="G46" i="1" s="1"/>
  <c r="G45" i="1" s="1"/>
  <c r="F48" i="1"/>
  <c r="F47" i="1" s="1"/>
  <c r="F46" i="1" s="1"/>
  <c r="F45" i="1" s="1"/>
  <c r="G43" i="1"/>
  <c r="G42" i="1" s="1"/>
  <c r="G41" i="1" s="1"/>
  <c r="G40" i="1" s="1"/>
  <c r="F43" i="1"/>
  <c r="F42" i="1" s="1"/>
  <c r="F41" i="1" s="1"/>
  <c r="F40" i="1" s="1"/>
  <c r="G38" i="1"/>
  <c r="G37" i="1" s="1"/>
  <c r="G36" i="1" s="1"/>
  <c r="G35" i="1" s="1"/>
  <c r="F38" i="1"/>
  <c r="F37" i="1" s="1"/>
  <c r="F36" i="1" s="1"/>
  <c r="F35" i="1" s="1"/>
  <c r="G30" i="1"/>
  <c r="G29" i="1" s="1"/>
  <c r="F30" i="1"/>
  <c r="F29" i="1" s="1"/>
  <c r="G24" i="1"/>
  <c r="G23" i="1" s="1"/>
  <c r="F24" i="1"/>
  <c r="F23" i="1" s="1"/>
  <c r="G21" i="1"/>
  <c r="G20" i="1" s="1"/>
  <c r="F21" i="1"/>
  <c r="F20" i="1" s="1"/>
  <c r="G13" i="1"/>
  <c r="G12" i="1" s="1"/>
  <c r="F13" i="1"/>
  <c r="F12" i="1" s="1"/>
  <c r="H151" i="1"/>
  <c r="H150" i="1" s="1"/>
  <c r="H149" i="1" s="1"/>
  <c r="H148" i="1" s="1"/>
  <c r="H147" i="1" s="1"/>
  <c r="H43" i="1"/>
  <c r="H42" i="1" s="1"/>
  <c r="H41" i="1" s="1"/>
  <c r="H40" i="1" s="1"/>
  <c r="F124" i="1" l="1"/>
  <c r="F123" i="1" s="1"/>
  <c r="F122" i="1" s="1"/>
  <c r="F121" i="1" s="1"/>
  <c r="F67" i="1"/>
  <c r="F63" i="1" s="1"/>
  <c r="F62" i="1" s="1"/>
  <c r="F98" i="3"/>
  <c r="G98" i="3"/>
  <c r="F67" i="3"/>
  <c r="F51" i="3" s="1"/>
  <c r="G67" i="3"/>
  <c r="F20" i="3"/>
  <c r="G20" i="3"/>
  <c r="G55" i="1"/>
  <c r="G51" i="1" s="1"/>
  <c r="G50" i="1" s="1"/>
  <c r="G67" i="1"/>
  <c r="G79" i="1"/>
  <c r="G78" i="1" s="1"/>
  <c r="F79" i="1"/>
  <c r="F78" i="1" s="1"/>
  <c r="G11" i="1"/>
  <c r="G10" i="1" s="1"/>
  <c r="F11" i="1"/>
  <c r="F10" i="1" s="1"/>
  <c r="F107" i="1"/>
  <c r="F106" i="1" s="1"/>
  <c r="F97" i="1" s="1"/>
  <c r="F96" i="1" s="1"/>
  <c r="F95" i="1" s="1"/>
  <c r="G107" i="1"/>
  <c r="G106" i="1" s="1"/>
  <c r="G97" i="1" s="1"/>
  <c r="G96" i="1" s="1"/>
  <c r="G95" i="1" s="1"/>
  <c r="G40" i="3"/>
  <c r="G39" i="3" s="1"/>
  <c r="F40" i="3"/>
  <c r="F39" i="3" s="1"/>
  <c r="G124" i="1"/>
  <c r="G123" i="1" s="1"/>
  <c r="G122" i="1" s="1"/>
  <c r="G121" i="1" s="1"/>
  <c r="F19" i="1"/>
  <c r="G55" i="3"/>
  <c r="G19" i="1"/>
  <c r="G18" i="1" s="1"/>
  <c r="G74" i="1"/>
  <c r="G73" i="1" s="1"/>
  <c r="G72" i="1" s="1"/>
  <c r="F74" i="1"/>
  <c r="F73" i="1" s="1"/>
  <c r="F72" i="1" s="1"/>
  <c r="F51" i="1"/>
  <c r="F50" i="1" s="1"/>
  <c r="H107" i="3"/>
  <c r="H106" i="3" s="1"/>
  <c r="H72" i="3"/>
  <c r="G51" i="3" l="1"/>
  <c r="G112" i="3" s="1"/>
  <c r="G63" i="1"/>
  <c r="G62" i="1" s="1"/>
  <c r="F112" i="3"/>
  <c r="F18" i="1"/>
  <c r="F9" i="1" s="1"/>
  <c r="F153" i="1" s="1"/>
  <c r="G9" i="1"/>
  <c r="H60" i="1"/>
  <c r="G153" i="1" l="1"/>
  <c r="H78" i="3"/>
  <c r="H77" i="3" s="1"/>
  <c r="H62" i="3"/>
  <c r="H56" i="3"/>
  <c r="H58" i="3"/>
  <c r="H49" i="3" l="1"/>
  <c r="H48" i="3" s="1"/>
  <c r="H18" i="3" l="1"/>
  <c r="H17" i="3" s="1"/>
  <c r="H16" i="3" s="1"/>
  <c r="H83" i="3" l="1"/>
  <c r="H43" i="3"/>
  <c r="H41" i="3"/>
  <c r="H93" i="3"/>
  <c r="H92" i="3" s="1"/>
  <c r="H37" i="3"/>
  <c r="H36" i="3" s="1"/>
  <c r="H31" i="3"/>
  <c r="H30" i="3" s="1"/>
  <c r="H27" i="3"/>
  <c r="H26" i="3" s="1"/>
  <c r="H23" i="3"/>
  <c r="H22" i="3" s="1"/>
  <c r="H101" i="3"/>
  <c r="H99" i="3"/>
  <c r="H68" i="3"/>
  <c r="H65" i="3"/>
  <c r="H64" i="3" s="1"/>
  <c r="H96" i="3"/>
  <c r="H95" i="3" s="1"/>
  <c r="H61" i="3"/>
  <c r="H104" i="3"/>
  <c r="H103" i="3" s="1"/>
  <c r="H53" i="3"/>
  <c r="H52" i="3" s="1"/>
  <c r="H87" i="3"/>
  <c r="H86" i="3" s="1"/>
  <c r="H40" i="3" l="1"/>
  <c r="H39" i="3" s="1"/>
  <c r="H29" i="3"/>
  <c r="H25" i="3"/>
  <c r="H67" i="3"/>
  <c r="H98" i="3"/>
  <c r="H21" i="3"/>
  <c r="H35" i="3"/>
  <c r="H55" i="3"/>
  <c r="H30" i="1"/>
  <c r="H29" i="1" s="1"/>
  <c r="H51" i="3" l="1"/>
  <c r="H20" i="3"/>
  <c r="H145" i="1"/>
  <c r="H144" i="1" s="1"/>
  <c r="H138" i="1"/>
  <c r="H137" i="1" s="1"/>
  <c r="H136" i="1" s="1"/>
  <c r="H135" i="1" s="1"/>
  <c r="H133" i="1"/>
  <c r="H132" i="1" s="1"/>
  <c r="H129" i="1"/>
  <c r="H127" i="1"/>
  <c r="H125" i="1"/>
  <c r="H119" i="1"/>
  <c r="H118" i="1" s="1"/>
  <c r="H117" i="1" s="1"/>
  <c r="H116" i="1" s="1"/>
  <c r="H114" i="1"/>
  <c r="H113" i="1" s="1"/>
  <c r="H108" i="1"/>
  <c r="H107" i="1" s="1"/>
  <c r="H104" i="1"/>
  <c r="H103" i="1" s="1"/>
  <c r="H102" i="1" s="1"/>
  <c r="H100" i="1"/>
  <c r="H99" i="1" s="1"/>
  <c r="H93" i="1"/>
  <c r="H92" i="1" s="1"/>
  <c r="H91" i="1" s="1"/>
  <c r="H89" i="1"/>
  <c r="H88" i="1" s="1"/>
  <c r="H87" i="1" s="1"/>
  <c r="H76" i="1"/>
  <c r="H75" i="1" s="1"/>
  <c r="H74" i="1" s="1"/>
  <c r="H70" i="1"/>
  <c r="H68" i="1"/>
  <c r="H56" i="1"/>
  <c r="H53" i="1"/>
  <c r="H52" i="1" s="1"/>
  <c r="H48" i="1"/>
  <c r="H47" i="1" s="1"/>
  <c r="H46" i="1" s="1"/>
  <c r="H45" i="1" s="1"/>
  <c r="H38" i="1"/>
  <c r="H37" i="1" s="1"/>
  <c r="H36" i="1" s="1"/>
  <c r="H35" i="1" s="1"/>
  <c r="H21" i="1"/>
  <c r="H20" i="1" s="1"/>
  <c r="H13" i="1"/>
  <c r="H12" i="1" s="1"/>
  <c r="H112" i="3" l="1"/>
  <c r="H11" i="1"/>
  <c r="H10" i="1" s="1"/>
  <c r="H124" i="1"/>
  <c r="H73" i="1"/>
  <c r="H98" i="1"/>
  <c r="H23" i="1"/>
  <c r="H19" i="1" s="1"/>
  <c r="H67" i="1"/>
  <c r="H55" i="1"/>
  <c r="H143" i="1"/>
  <c r="H142" i="1" s="1"/>
  <c r="H106" i="1"/>
  <c r="H112" i="1"/>
  <c r="H63" i="1" l="1"/>
  <c r="H62" i="1" s="1"/>
  <c r="H123" i="1"/>
  <c r="H122" i="1" s="1"/>
  <c r="H51" i="1"/>
  <c r="H50" i="1" s="1"/>
  <c r="H72" i="1"/>
  <c r="H18" i="1"/>
  <c r="H141" i="1"/>
  <c r="H97" i="1"/>
  <c r="H96" i="1" s="1"/>
  <c r="H95" i="1" s="1"/>
  <c r="H9" i="1" l="1"/>
  <c r="H121" i="1"/>
  <c r="H79" i="1" l="1"/>
  <c r="H78" i="1" s="1"/>
  <c r="H153" i="1" s="1"/>
</calcChain>
</file>

<file path=xl/sharedStrings.xml><?xml version="1.0" encoding="utf-8"?>
<sst xmlns="http://schemas.openxmlformats.org/spreadsheetml/2006/main" count="1211" uniqueCount="214">
  <si>
    <t>Наименование</t>
  </si>
  <si>
    <t>РЗ</t>
  </si>
  <si>
    <t>ПР</t>
  </si>
  <si>
    <t>ЦСР</t>
  </si>
  <si>
    <t>ВР</t>
  </si>
  <si>
    <t>Сумма</t>
  </si>
  <si>
    <t>Общегосударственные вопросы</t>
  </si>
  <si>
    <t/>
  </si>
  <si>
    <t>Функционирование высшего должностного лица субъекта Российской Федерации и муниципального образования</t>
  </si>
  <si>
    <t>Непрограммные направления бюджета</t>
  </si>
  <si>
    <t>99.0.00.00000</t>
  </si>
  <si>
    <t>Глава муниципального образования</t>
  </si>
  <si>
    <t>99.0.00.03110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</si>
  <si>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</si>
  <si>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</si>
  <si>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Непрограммные направления  бюджета</t>
  </si>
  <si>
    <t>99.0.00.00190</t>
  </si>
  <si>
    <t>Иные закупки товаров, работ и услуг для обеспечения государственных (муниципальных) нужд</t>
  </si>
  <si>
    <t>Иные бюджетные ассигнования</t>
  </si>
  <si>
    <t xml:space="preserve">Уплата налогов, сборов и иных платежей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</si>
  <si>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</si>
  <si>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99.0.00.00110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</si>
  <si>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</si>
  <si>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99.0.00.00500</t>
  </si>
  <si>
    <t>Межбюджетные трансферты</t>
  </si>
  <si>
    <t>Иные межбюджетные трансферты</t>
  </si>
  <si>
    <t>Резервные фонды</t>
  </si>
  <si>
    <t>99.0.00.20550</t>
  </si>
  <si>
    <t>Резервные средства</t>
  </si>
  <si>
    <t>Другие общегосударственные вопросы</t>
  </si>
  <si>
    <t>99.0.00.00910</t>
  </si>
  <si>
    <t>Выполнение других обязательств государства</t>
  </si>
  <si>
    <t>99.0.00.00920</t>
  </si>
  <si>
    <t>Мобилизационная и вневойсковая подготовка</t>
  </si>
  <si>
    <t>99.0.00.51180</t>
  </si>
  <si>
    <t>Расходы на выплаты по оплате труда работников государственных (муниципальных органов) органов</t>
  </si>
  <si>
    <r>
      <t>99.0.00.51180</t>
    </r>
    <r>
      <rPr>
        <sz val="11"/>
        <color indexed="8"/>
        <rFont val="Calibri"/>
        <family val="2"/>
        <charset val="204"/>
      </rPr>
      <t/>
    </r>
  </si>
  <si>
    <t>Национальная безопасность и правоохранительная деятельность</t>
  </si>
  <si>
    <t>Мероприятия по предупреждению и ликвидации последствий чрезвычайных ситуаций и стихийных бедствий природного и техногенного характера</t>
  </si>
  <si>
    <t>Национальная экономика</t>
  </si>
  <si>
    <t>Дорожное хозяйство (дорожные фонды)</t>
  </si>
  <si>
    <t>52.0.00.00000</t>
  </si>
  <si>
    <t>52.0.01.00000</t>
  </si>
  <si>
    <t>52.0.01.06070</t>
  </si>
  <si>
    <t>52.0.02.00000</t>
  </si>
  <si>
    <t>52.0.02.06070</t>
  </si>
  <si>
    <t>Жилищно-коммунальное хозяйство</t>
  </si>
  <si>
    <t>Благоустройство</t>
  </si>
  <si>
    <t>58.0.00.00000</t>
  </si>
  <si>
    <t>58.1.00.00000</t>
  </si>
  <si>
    <t>58.1.00.01000</t>
  </si>
  <si>
    <t>58.2.00.00000</t>
  </si>
  <si>
    <t>58.2.00.03000</t>
  </si>
  <si>
    <t>58.3.00.00000</t>
  </si>
  <si>
    <t>58.3.00.04000</t>
  </si>
  <si>
    <t>58.4.00.00000</t>
  </si>
  <si>
    <t>58.4.00.05000</t>
  </si>
  <si>
    <t>Молодежная политика и оздоровление детей</t>
  </si>
  <si>
    <t>Мероприятия по развитию молодежной политики и оздоровление детей</t>
  </si>
  <si>
    <t>99.0.00.08280</t>
  </si>
  <si>
    <t>Культура, кинематография</t>
  </si>
  <si>
    <t>Культура</t>
  </si>
  <si>
    <t>59.0.00.00000</t>
  </si>
  <si>
    <t>59.0.00.40590</t>
  </si>
  <si>
    <t>Расходы на выплаты персоналу казенных учреждений</t>
  </si>
  <si>
    <t>59.0.00.70510</t>
  </si>
  <si>
    <t>99.0.00.70510</t>
  </si>
  <si>
    <t>Социальная политика</t>
  </si>
  <si>
    <t>Пенсионное обеспечение</t>
  </si>
  <si>
    <t xml:space="preserve">Непрограммные направления бюджета
</t>
  </si>
  <si>
    <t>Доплаты к пенсиям государственных служащих субъектов Российской Федерации и муниципальных служащих</t>
  </si>
  <si>
    <t>Социальное обеспечение и иные выплаты населению</t>
  </si>
  <si>
    <t>Физическая культура и спорт</t>
  </si>
  <si>
    <t>Развитие физической культуры и спорта в поселении</t>
  </si>
  <si>
    <t>99.0.00.01590</t>
  </si>
  <si>
    <t>Другие вопросы в области физической культуры и спорта</t>
  </si>
  <si>
    <t>Условно-утвержденные расходы</t>
  </si>
  <si>
    <t>99.0.00.99990</t>
  </si>
  <si>
    <t>Итого расходов</t>
  </si>
  <si>
    <t>99.0.00.70190</t>
  </si>
  <si>
    <t>Приложение 5</t>
  </si>
  <si>
    <t>тыс. рублей</t>
  </si>
  <si>
    <t>ГРБС</t>
  </si>
  <si>
    <t>Иные межбюджетные трансферты бюджетам бюджетной системы</t>
  </si>
  <si>
    <t>99.0.00.02020</t>
  </si>
  <si>
    <t>Резервные фонды местных администраций</t>
  </si>
  <si>
    <t>Закупка товаров, работ и услуг для  государственных (муниципальных) нужд</t>
  </si>
  <si>
    <t>2021 год</t>
  </si>
  <si>
    <t>2022 год</t>
  </si>
  <si>
    <t>Муниципальная программа "Дорожное хозяйство на территории Бурмистроского сельсовета"</t>
  </si>
  <si>
    <t>Подпрограмма "Уличное освещение" муниципальной программы "Благоустройство территории Бурмистровского сельсовета"</t>
  </si>
  <si>
    <t>Муниципальная программа "Благоустройство территории Бурмистровского сельсовета"</t>
  </si>
  <si>
    <t>Подпрограмма "Озеленение" муниципальной программы "Благоустройство территории Бурмистровского сельсовета"</t>
  </si>
  <si>
    <t>Подпрограмма "Организация и содержание мест захоронения" муниципальной программы "Благоустройство территории Бурмистровского сельсовета"</t>
  </si>
  <si>
    <t>Подпрограмма "Прочие мероприятия по благоустройству территории сельского поселения" муниципальной программы "Благоустройство территории Бурмистровского сельсовета"</t>
  </si>
  <si>
    <t xml:space="preserve">Муниципальная программа "Сохранение и развитие культуры на территории Бурмистровского сельсовета"
</t>
  </si>
  <si>
    <t>Реализация мероприятий муниципальной программы " Сохранение и развитие культуры на территории Бурмистровского сельсовета"</t>
  </si>
  <si>
    <t>Обеспечение проведения выборов и референдумов</t>
  </si>
  <si>
    <t>Проведение выборов в представительные органы муниципального образования</t>
  </si>
  <si>
    <t>99.0.00.06060</t>
  </si>
  <si>
    <t>к решению сессии Совета депутатов Бурмистровского сельсовета</t>
  </si>
  <si>
    <t>администрация Бурмистровского сельсовета Искитимского района Новосибирской области</t>
  </si>
  <si>
    <t>Приложение 7</t>
  </si>
  <si>
    <t xml:space="preserve">Приложение 8 </t>
  </si>
  <si>
    <t>Наименование муниципального образования</t>
  </si>
  <si>
    <t>Итого</t>
  </si>
  <si>
    <t>Бурмистровский сельсовет</t>
  </si>
  <si>
    <t>Приложение 9</t>
  </si>
  <si>
    <t>тыс.рублей</t>
  </si>
  <si>
    <t>КОД</t>
  </si>
  <si>
    <t>Наименование кода группы, подгруппы, статьи и вида источников финансирования дефицитов бюджетов</t>
  </si>
  <si>
    <t xml:space="preserve"> 01 00 00 00 00 0000 000</t>
  </si>
  <si>
    <t>Источники внутреннего финансирования дефицита местного бюджета, в том числе:</t>
  </si>
  <si>
    <t>01 05 00 00 00 0000 000</t>
  </si>
  <si>
    <t>Изменение остатков средств на счетах по учету средств бюджета</t>
  </si>
  <si>
    <t>01 05 00 00 00 0000 500</t>
  </si>
  <si>
    <t>Увеличение остатков средств бюджета поселения</t>
  </si>
  <si>
    <t>01 05 02 00 00 0000 500</t>
  </si>
  <si>
    <t>Увеличение прочих остатков средств бюджета</t>
  </si>
  <si>
    <t>01 05 02 01 00 0000 510</t>
  </si>
  <si>
    <t xml:space="preserve">Увеличение прочих остатков денежных средств бюджета </t>
  </si>
  <si>
    <t>01 05 02 01 10 0000 510</t>
  </si>
  <si>
    <t>Увеличение прочих остатков денежных средств бюджета поселения</t>
  </si>
  <si>
    <t>01 05 00 00 00 0000 600</t>
  </si>
  <si>
    <t>Уменьшение остатков средств бюджета</t>
  </si>
  <si>
    <t>01 05 02 00 00 0000 600</t>
  </si>
  <si>
    <t>Уменьшение прочих остатков средств бюджета</t>
  </si>
  <si>
    <t xml:space="preserve"> 01 05 02 01 00 0000 610</t>
  </si>
  <si>
    <t>Уменьшение прочих остатков денежных средств бюджета</t>
  </si>
  <si>
    <t>01 05 02 01 10 0000 610</t>
  </si>
  <si>
    <t>Уменьшение прочих остатков денежных средств бюджета поселения</t>
  </si>
  <si>
    <t>ИТОГО</t>
  </si>
  <si>
    <t xml:space="preserve">Приложение 10 </t>
  </si>
  <si>
    <r>
      <t>Муниципальные  внутренние заимствования,              в том числе</t>
    </r>
    <r>
      <rPr>
        <sz val="10"/>
        <rFont val="Times New Roman"/>
        <family val="1"/>
        <charset val="204"/>
      </rPr>
      <t xml:space="preserve"> </t>
    </r>
  </si>
  <si>
    <t>Объем
привлечения</t>
  </si>
  <si>
    <t>Предельные сроки погашения</t>
  </si>
  <si>
    <t>Объем средств, направляемых на погашение</t>
  </si>
  <si>
    <t>-</t>
  </si>
  <si>
    <t>Кредиты, привлекаемые от кредитных организаций</t>
  </si>
  <si>
    <t>Кредиты, привлекаемые от других бюджетов бюджетной системы Российской Федерации</t>
  </si>
  <si>
    <t>Приложение 11</t>
  </si>
  <si>
    <t>№ п/п</t>
  </si>
  <si>
    <t>Цель гарантирования</t>
  </si>
  <si>
    <t>Общий объем гарантий,    тыс. рублей</t>
  </si>
  <si>
    <t>Категория принципалов</t>
  </si>
  <si>
    <t>Наличие права регрессного требования</t>
  </si>
  <si>
    <t>Иные условия предоставления и исполнения государственных гарантий</t>
  </si>
  <si>
    <t xml:space="preserve">2021 год </t>
  </si>
  <si>
    <t xml:space="preserve">2022 год </t>
  </si>
  <si>
    <t>2023 год</t>
  </si>
  <si>
    <t xml:space="preserve">2023 год </t>
  </si>
  <si>
    <t>ПРОГРАММА МУНИЦИПАЛЬНЫХ ГАРАНТИЙ БУРМИСТРОВСКОГО СЕЛЬСОВЕТА В ВАЛЮТЕ РОССИЙСКОЙ ФЕДЕРАЦИИ НА 2021 ГОД И ПЛАНОВЫЙ ПЕРИОД  2022 И 2023 ГОДОВ</t>
  </si>
  <si>
    <t>50.0.00.00000</t>
  </si>
  <si>
    <t>50.0.00.02180</t>
  </si>
  <si>
    <t>Муниципальная программа "Защита населения и территории от чрезвычайных ситуаций, обеспечение пожарной безопасности х на территории Бурмистровского сельсовета</t>
  </si>
  <si>
    <t>РАСПРЕДЕЛЕНИЕ ИНЫХ  МЕЖБЮДЖЕТНЫХ ТРАНСФЕРТОВ НА РЕАЛИЗАЦИЮ МЕРОПРИЯТИЙ ПО ОСУЩЕСТВЛЕНИЮ ВНЕШНЕГО МУНИЦИПАЛЬНОГО ФИНАНСОВОГО КОНТРОЛЯ НА 2021 ГОД И ПЛАНОВЫЙ ПЕРИОД 2022 И 2023 ГОДОВ</t>
  </si>
  <si>
    <t xml:space="preserve">                                                   ПРОГРАММА МУНИЦИПАЛЬНЫХ ВНУТРЕННИХ ЗАИМСТВОВАНИЙ БУРМИСТРОВСКОГО СЕЛЬСОВЕТА НА 2021 ГОД И ПЛАНОВЫЙ ПЕРИОД  2022 И 2023 ГОДОВ</t>
  </si>
  <si>
    <t xml:space="preserve">Непрограммное направление бюджета </t>
  </si>
  <si>
    <t>99.0.00.02180</t>
  </si>
  <si>
    <t>от 23.12.2020 № 19</t>
  </si>
  <si>
    <t xml:space="preserve">Исполнение судебных актов </t>
  </si>
  <si>
    <t>Премии и гранты</t>
  </si>
  <si>
    <t>Защита населения и территории от чрезвычайных ситуаций природного и техногенного характера, пожарная безопасность</t>
  </si>
  <si>
    <t>Иные пенсии, социальные доплаты к пенсиям</t>
  </si>
  <si>
    <t>011</t>
  </si>
  <si>
    <t>Приложение 6</t>
  </si>
  <si>
    <t>РАСПРЕДЕЛЕНИЕ БЮДЖЕТНЫХ АССИГНОВАНИЙ НА ИСПОЛНЕНИЕ</t>
  </si>
  <si>
    <t xml:space="preserve">Публичные нормативные социальные выплаты гражданам </t>
  </si>
  <si>
    <t>Приложение 10</t>
  </si>
  <si>
    <t>Общий объем гарантий, тыс. рублей</t>
  </si>
  <si>
    <t>Приложение 3</t>
  </si>
  <si>
    <t>Публичные нормативные социальные выплаты гражданам</t>
  </si>
  <si>
    <t>Приложнение 4</t>
  </si>
  <si>
    <t>Приложение 8</t>
  </si>
  <si>
    <t>Расходы на выплаты по оплате труда работников государственных (муниципальных) органов</t>
  </si>
  <si>
    <t>Расходы на обеспечение функций государственных (муниципальных) органов</t>
  </si>
  <si>
    <t>Решение вопросов в сфере административных правонарушений</t>
  </si>
  <si>
    <t>Обеспечение сбалансированности бюджета</t>
  </si>
  <si>
    <t>Оценка недвижимости, признание прав и регулирование отношений по государственной и муниципальной собственности</t>
  </si>
  <si>
    <t>Осуществление первичного воинского учета на территориях, где отсутствуют военные комиссариаты</t>
  </si>
  <si>
    <t xml:space="preserve">Основное мероприятие: Развитие автомобильных дорог местного значения на территории поселения </t>
  </si>
  <si>
    <t>Реализация мероприятий по развитию автомобильных дорог местного значения на территории поселения</t>
  </si>
  <si>
    <t>Основное мероприятие: Обеспечение безопасности дорожного движения на территории поселения</t>
  </si>
  <si>
    <t>Реализация мероприятий по обеспечению безопасности дорожного движения на территории поселения</t>
  </si>
  <si>
    <t>Реализация мероприятий "Уличное освещение" по благоустройству территории поселения</t>
  </si>
  <si>
    <t>Реализация мероприятий "Организация и содержание мест захоронения" по благоустройству территории поселения</t>
  </si>
  <si>
    <t>Реализация мероприятий "Озеленение" по благоустройству территории поселения</t>
  </si>
  <si>
    <t>Реализация мероприятий "Прочие мероприятия" по благоустройству территории поселения</t>
  </si>
  <si>
    <t>Реализация мероприятий "Сохранение и развитие культуры" на территории поселения</t>
  </si>
  <si>
    <t>2025 год</t>
  </si>
  <si>
    <t xml:space="preserve">2025 год </t>
  </si>
  <si>
    <t>2026 год</t>
  </si>
  <si>
    <t xml:space="preserve">2026 год </t>
  </si>
  <si>
    <t>99.0.00.01180</t>
  </si>
  <si>
    <t>Прочие мобилизационные расходы</t>
  </si>
  <si>
    <t>Искитимский район</t>
  </si>
  <si>
    <t>к Решению "О бюджете Бурмистровского сельсовета Искитимского района Новосибирской области на 2025 год и плановый период 2026 и 2027 годов"</t>
  </si>
  <si>
    <t>РАСПРЕДЕЛЕНИЕ БЮДЖЕТНЫХ АССИГНОВАНИЙ ПО РАЗДЕЛАМ, ПОДРАЗДЕЛАМ,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НА 2025 ГОД И ПЛАНОВЫЙ ПЕРИОД 2026 И 2027 ГОДОВ</t>
  </si>
  <si>
    <t>2027 год</t>
  </si>
  <si>
    <t>РАСПРЕДЕЛЕНИЕ БЮДЖЕТНЫХ АССИГНОВАНИЙ ПО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НА 2025 ГОД И ПЛАНОВЫЙ ПЕРИОД 2026 И 2027 ГОДОВ</t>
  </si>
  <si>
    <t>ВЕДОМСТВЕННАЯ СТРУКТУРА РАСХОДОВ МЕСТНОГО БЮДЖЕТА НА 2025 ГОД И ПЛАНОВЫЙ ПЕРИОД 2026 И 2027 ГОДОВ</t>
  </si>
  <si>
    <t>ПУБЛИЧНЫХ НОРМАТИВНЫХ ОБЯЗАТЕЛЬСТВ НА 2025 ГОД И ПЛАНОВЫЙ</t>
  </si>
  <si>
    <t>ПЕРИОД 2026 И 2027 ГОДОВ</t>
  </si>
  <si>
    <t>РАСПРЕДЕЛЕНИЕ ИНЫХ  МЕЖБЮДЖЕТНЫХ ТРАНСФЕРТОВ НА РЕАЛИЗАЦИЮ МЕРОПРИЯТИЙ ПО ОСУЩЕСТВЛЕНИЮ ВНЕШНЕГО МУНИЦИПАЛЬНОГО ФИНАНСОВОГО КОНТРОЛЯ НА 2025 ГОД И ПЛАНОВЫЙ ПЕРИОД 2026 И 2027 ГОДОВ</t>
  </si>
  <si>
    <t xml:space="preserve">           ИСТОЧНИКИ ФИНАНСИРОВАНИЯ ДЕФИЦИТА МЕСТНОГО БЮДЖЕТА НА 2025 ГОД И ПЛАНОВЫЙ ПЕРИОД 2026 И 2027 ГОДОВ </t>
  </si>
  <si>
    <t xml:space="preserve">                                                   ПРОГРАММА МУНИЦИПАЛЬНЫХ ВНУТРЕННИХ ЗАИМСТВОВАНИЙ БУРМИСТРОВСКОГО СЕЛЬСОВЕТА НА 2025 ГОД И ПЛАНОВЫЙ ПЕРИОД  2026 И 2027 ГОДОВ</t>
  </si>
  <si>
    <t>ПРОГРАММА МУНИЦИПАЛЬНЫХ ГАРАНТИЙ БУРМИСТРОВСКОГО СЕЛЬСОВЕТА В ВАЛЮТЕ РОССИЙСКОЙ ФЕДЕРАЦИИ НА 2025 ГОД И ПЛАНОВЫЙ ПЕРИОД  2026 И 2027 ГОДОВ</t>
  </si>
  <si>
    <t xml:space="preserve">2027 год </t>
  </si>
  <si>
    <t xml:space="preserve">Развитие автомобильных дорог местного значения на территории поселения </t>
  </si>
  <si>
    <t>Обеспечение безопасности дорожного движения на территории поселения</t>
  </si>
  <si>
    <t>52.0.00.9Д020</t>
  </si>
  <si>
    <t>201</t>
  </si>
  <si>
    <t>Муниципальная программа "Дорожное хозяйство на территории Бурмистровского сельсовета"</t>
  </si>
  <si>
    <t>52.0.00.9Д010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</si>
</sst>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00"/>
    <numFmt numFmtId="165" formatCode="000\ 00\ 00"/>
    <numFmt numFmtId="166" formatCode="000"/>
    <numFmt numFmtId="167" formatCode="#,##0.0;[Red]\-#,##0.0"/>
    <numFmt numFmtId="168" formatCode="#,##0.0"/>
    <numFmt numFmtId="169" formatCode="0.0"/>
    <numFmt numFmtId="170" formatCode="#,##0.00;[Red]\-#,##0.00"/>
  </numFmts>
  <fonts count="22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Arial"/>
      <family val="2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name val="Arial"/>
      <family val="2"/>
      <charset val="204"/>
    </font>
    <font>
      <sz val="12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1"/>
      <color theme="1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18" fillId="0" borderId="0"/>
    <xf numFmtId="0" fontId="1" fillId="0" borderId="0"/>
    <xf numFmtId="0" fontId="20" fillId="0" borderId="0"/>
  </cellStyleXfs>
  <cellXfs count="320">
    <xf numFmtId="0" fontId="0" fillId="0" borderId="0" xfId="0"/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0" xfId="1" applyFill="1"/>
    <xf numFmtId="164" fontId="4" fillId="0" borderId="4" xfId="1" applyNumberFormat="1" applyFont="1" applyFill="1" applyBorder="1" applyAlignment="1" applyProtection="1">
      <alignment horizontal="center" vertical="center"/>
      <protection hidden="1"/>
    </xf>
    <xf numFmtId="164" fontId="4" fillId="0" borderId="5" xfId="1" applyNumberFormat="1" applyFont="1" applyFill="1" applyBorder="1" applyAlignment="1" applyProtection="1">
      <alignment horizontal="center" vertical="center"/>
      <protection hidden="1"/>
    </xf>
    <xf numFmtId="165" fontId="4" fillId="0" borderId="6" xfId="1" applyNumberFormat="1" applyFont="1" applyFill="1" applyBorder="1" applyAlignment="1" applyProtection="1">
      <alignment horizontal="center" vertical="center" wrapText="1"/>
      <protection hidden="1"/>
    </xf>
    <xf numFmtId="166" fontId="4" fillId="0" borderId="5" xfId="1" applyNumberFormat="1" applyFont="1" applyFill="1" applyBorder="1" applyAlignment="1" applyProtection="1">
      <alignment horizontal="center" vertical="center"/>
      <protection hidden="1"/>
    </xf>
    <xf numFmtId="167" fontId="4" fillId="0" borderId="5" xfId="1" applyNumberFormat="1" applyFont="1" applyFill="1" applyBorder="1" applyAlignment="1" applyProtection="1">
      <alignment horizontal="right" vertical="center"/>
      <protection hidden="1"/>
    </xf>
    <xf numFmtId="167" fontId="3" fillId="0" borderId="0" xfId="1" applyNumberFormat="1" applyFont="1" applyFill="1" applyAlignment="1" applyProtection="1">
      <alignment horizontal="right" vertical="center"/>
      <protection hidden="1"/>
    </xf>
    <xf numFmtId="164" fontId="2" fillId="0" borderId="4" xfId="1" applyNumberFormat="1" applyFont="1" applyFill="1" applyBorder="1" applyAlignment="1" applyProtection="1">
      <alignment horizontal="center" vertical="center"/>
      <protection hidden="1"/>
    </xf>
    <xf numFmtId="164" fontId="2" fillId="0" borderId="5" xfId="1" applyNumberFormat="1" applyFont="1" applyFill="1" applyBorder="1" applyAlignment="1" applyProtection="1">
      <alignment horizontal="center" vertical="center"/>
      <protection hidden="1"/>
    </xf>
    <xf numFmtId="165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5" xfId="1" applyNumberFormat="1" applyFont="1" applyFill="1" applyBorder="1" applyAlignment="1" applyProtection="1">
      <alignment horizontal="center" vertical="center"/>
      <protection hidden="1"/>
    </xf>
    <xf numFmtId="167" fontId="2" fillId="0" borderId="5" xfId="1" applyNumberFormat="1" applyFont="1" applyFill="1" applyBorder="1" applyAlignment="1" applyProtection="1">
      <alignment horizontal="right" vertical="center"/>
      <protection hidden="1"/>
    </xf>
    <xf numFmtId="164" fontId="4" fillId="0" borderId="2" xfId="1" applyNumberFormat="1" applyFont="1" applyFill="1" applyBorder="1" applyAlignment="1" applyProtection="1">
      <alignment horizontal="center" vertical="center"/>
      <protection hidden="1"/>
    </xf>
    <xf numFmtId="164" fontId="4" fillId="0" borderId="1" xfId="1" applyNumberFormat="1" applyFont="1" applyFill="1" applyBorder="1" applyAlignment="1" applyProtection="1">
      <alignment horizontal="center" vertical="center"/>
      <protection hidden="1"/>
    </xf>
    <xf numFmtId="165" fontId="4" fillId="0" borderId="7" xfId="1" applyNumberFormat="1" applyFont="1" applyFill="1" applyBorder="1" applyAlignment="1" applyProtection="1">
      <alignment horizontal="center" vertical="center" wrapText="1"/>
      <protection hidden="1"/>
    </xf>
    <xf numFmtId="166" fontId="4" fillId="0" borderId="1" xfId="1" applyNumberFormat="1" applyFont="1" applyFill="1" applyBorder="1" applyAlignment="1" applyProtection="1">
      <alignment horizontal="center" vertical="center"/>
      <protection hidden="1"/>
    </xf>
    <xf numFmtId="167" fontId="4" fillId="0" borderId="1" xfId="1" applyNumberFormat="1" applyFont="1" applyFill="1" applyBorder="1" applyAlignment="1" applyProtection="1">
      <alignment horizontal="right" vertical="center"/>
      <protection hidden="1"/>
    </xf>
    <xf numFmtId="164" fontId="2" fillId="0" borderId="2" xfId="1" applyNumberFormat="1" applyFont="1" applyFill="1" applyBorder="1" applyAlignment="1" applyProtection="1">
      <alignment horizontal="center" vertical="center"/>
      <protection hidden="1"/>
    </xf>
    <xf numFmtId="164" fontId="2" fillId="0" borderId="1" xfId="1" applyNumberFormat="1" applyFont="1" applyFill="1" applyBorder="1" applyAlignment="1" applyProtection="1">
      <alignment horizontal="center" vertical="center"/>
      <protection hidden="1"/>
    </xf>
    <xf numFmtId="165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1" xfId="1" applyNumberFormat="1" applyFont="1" applyFill="1" applyBorder="1" applyAlignment="1" applyProtection="1">
      <alignment horizontal="center" vertical="center"/>
      <protection hidden="1"/>
    </xf>
    <xf numFmtId="167" fontId="2" fillId="0" borderId="1" xfId="1" applyNumberFormat="1" applyFont="1" applyFill="1" applyBorder="1" applyAlignment="1" applyProtection="1">
      <alignment horizontal="right" vertical="center"/>
      <protection hidden="1"/>
    </xf>
    <xf numFmtId="164" fontId="2" fillId="0" borderId="8" xfId="1" applyNumberFormat="1" applyFont="1" applyFill="1" applyBorder="1" applyAlignment="1" applyProtection="1">
      <alignment horizontal="center" vertical="center"/>
      <protection hidden="1"/>
    </xf>
    <xf numFmtId="164" fontId="2" fillId="0" borderId="9" xfId="1" applyNumberFormat="1" applyFont="1" applyFill="1" applyBorder="1" applyAlignment="1" applyProtection="1">
      <alignment horizontal="center" vertical="center"/>
      <protection hidden="1"/>
    </xf>
    <xf numFmtId="165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9" xfId="1" applyNumberFormat="1" applyFont="1" applyFill="1" applyBorder="1" applyAlignment="1" applyProtection="1">
      <alignment horizontal="center" vertical="center"/>
      <protection hidden="1"/>
    </xf>
    <xf numFmtId="167" fontId="2" fillId="0" borderId="9" xfId="1" applyNumberFormat="1" applyFont="1" applyFill="1" applyBorder="1" applyAlignment="1" applyProtection="1">
      <alignment horizontal="right" vertical="center"/>
      <protection hidden="1"/>
    </xf>
    <xf numFmtId="164" fontId="4" fillId="0" borderId="8" xfId="1" applyNumberFormat="1" applyFont="1" applyFill="1" applyBorder="1" applyAlignment="1" applyProtection="1">
      <alignment horizontal="center" vertical="center"/>
      <protection hidden="1"/>
    </xf>
    <xf numFmtId="164" fontId="4" fillId="0" borderId="9" xfId="1" applyNumberFormat="1" applyFont="1" applyFill="1" applyBorder="1" applyAlignment="1" applyProtection="1">
      <alignment horizontal="center" vertical="center"/>
      <protection hidden="1"/>
    </xf>
    <xf numFmtId="165" fontId="4" fillId="0" borderId="0" xfId="1" applyNumberFormat="1" applyFont="1" applyFill="1" applyAlignment="1" applyProtection="1">
      <alignment horizontal="center" vertical="center" wrapText="1"/>
      <protection hidden="1"/>
    </xf>
    <xf numFmtId="166" fontId="4" fillId="0" borderId="9" xfId="1" applyNumberFormat="1" applyFont="1" applyFill="1" applyBorder="1" applyAlignment="1" applyProtection="1">
      <alignment horizontal="center" vertical="center"/>
      <protection hidden="1"/>
    </xf>
    <xf numFmtId="167" fontId="4" fillId="0" borderId="9" xfId="1" applyNumberFormat="1" applyFont="1" applyFill="1" applyBorder="1" applyAlignment="1" applyProtection="1">
      <alignment horizontal="right" vertical="center"/>
      <protection hidden="1"/>
    </xf>
    <xf numFmtId="165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left" vertical="top" wrapText="1"/>
      <protection hidden="1"/>
    </xf>
    <xf numFmtId="166" fontId="2" fillId="0" borderId="5" xfId="1" applyNumberFormat="1" applyFont="1" applyFill="1" applyBorder="1" applyAlignment="1" applyProtection="1">
      <alignment horizontal="left" vertical="top"/>
      <protection hidden="1"/>
    </xf>
    <xf numFmtId="167" fontId="3" fillId="0" borderId="0" xfId="1" applyNumberFormat="1" applyFont="1" applyFill="1" applyAlignment="1" applyProtection="1">
      <alignment horizontal="left" vertical="top"/>
      <protection hidden="1"/>
    </xf>
    <xf numFmtId="0" fontId="1" fillId="0" borderId="0" xfId="1" applyFill="1" applyAlignment="1">
      <alignment horizontal="left" vertical="top"/>
    </xf>
    <xf numFmtId="165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7" fillId="0" borderId="2" xfId="1" applyNumberFormat="1" applyFont="1" applyFill="1" applyBorder="1" applyAlignment="1" applyProtection="1">
      <alignment horizontal="center" vertical="center"/>
      <protection hidden="1"/>
    </xf>
    <xf numFmtId="164" fontId="7" fillId="0" borderId="1" xfId="1" applyNumberFormat="1" applyFont="1" applyFill="1" applyBorder="1" applyAlignment="1" applyProtection="1">
      <alignment horizontal="center" vertical="center"/>
      <protection hidden="1"/>
    </xf>
    <xf numFmtId="164" fontId="8" fillId="0" borderId="4" xfId="1" applyNumberFormat="1" applyFont="1" applyFill="1" applyBorder="1" applyAlignment="1" applyProtection="1">
      <alignment horizontal="center" vertical="center"/>
      <protection hidden="1"/>
    </xf>
    <xf numFmtId="164" fontId="8" fillId="0" borderId="5" xfId="1" applyNumberFormat="1" applyFont="1" applyFill="1" applyBorder="1" applyAlignment="1" applyProtection="1">
      <alignment horizontal="center" vertical="center"/>
      <protection hidden="1"/>
    </xf>
    <xf numFmtId="165" fontId="7" fillId="0" borderId="7" xfId="1" applyNumberFormat="1" applyFont="1" applyFill="1" applyBorder="1" applyAlignment="1" applyProtection="1">
      <alignment horizontal="center" vertical="center" wrapText="1"/>
      <protection hidden="1"/>
    </xf>
    <xf numFmtId="166" fontId="7" fillId="0" borderId="1" xfId="1" applyNumberFormat="1" applyFont="1" applyFill="1" applyBorder="1" applyAlignment="1" applyProtection="1">
      <alignment horizontal="center" vertical="center"/>
      <protection hidden="1"/>
    </xf>
    <xf numFmtId="167" fontId="7" fillId="0" borderId="1" xfId="1" applyNumberFormat="1" applyFont="1" applyFill="1" applyBorder="1" applyAlignment="1" applyProtection="1">
      <alignment horizontal="right" vertical="center"/>
      <protection hidden="1"/>
    </xf>
    <xf numFmtId="167" fontId="7" fillId="0" borderId="5" xfId="1" applyNumberFormat="1" applyFont="1" applyFill="1" applyBorder="1" applyAlignment="1" applyProtection="1">
      <alignment horizontal="right" vertical="center"/>
      <protection hidden="1"/>
    </xf>
    <xf numFmtId="166" fontId="8" fillId="0" borderId="5" xfId="1" applyNumberFormat="1" applyFont="1" applyFill="1" applyBorder="1" applyAlignment="1" applyProtection="1">
      <alignment horizontal="center" vertical="center"/>
      <protection hidden="1"/>
    </xf>
    <xf numFmtId="167" fontId="8" fillId="0" borderId="5" xfId="1" applyNumberFormat="1" applyFont="1" applyFill="1" applyBorder="1" applyAlignment="1" applyProtection="1">
      <alignment horizontal="right" vertical="center"/>
      <protection hidden="1"/>
    </xf>
    <xf numFmtId="164" fontId="8" fillId="0" borderId="2" xfId="1" applyNumberFormat="1" applyFont="1" applyFill="1" applyBorder="1" applyAlignment="1" applyProtection="1">
      <alignment horizontal="center" vertical="center"/>
      <protection hidden="1"/>
    </xf>
    <xf numFmtId="164" fontId="8" fillId="0" borderId="1" xfId="1" applyNumberFormat="1" applyFont="1" applyFill="1" applyBorder="1" applyAlignment="1" applyProtection="1">
      <alignment horizontal="center" vertical="center"/>
      <protection hidden="1"/>
    </xf>
    <xf numFmtId="166" fontId="8" fillId="0" borderId="1" xfId="1" applyNumberFormat="1" applyFont="1" applyFill="1" applyBorder="1" applyAlignment="1" applyProtection="1">
      <alignment horizontal="center" vertical="center"/>
      <protection hidden="1"/>
    </xf>
    <xf numFmtId="167" fontId="8" fillId="0" borderId="1" xfId="1" applyNumberFormat="1" applyFont="1" applyFill="1" applyBorder="1" applyAlignment="1" applyProtection="1">
      <alignment horizontal="right" vertical="center"/>
      <protection hidden="1"/>
    </xf>
    <xf numFmtId="164" fontId="8" fillId="0" borderId="8" xfId="1" applyNumberFormat="1" applyFont="1" applyFill="1" applyBorder="1" applyAlignment="1" applyProtection="1">
      <alignment horizontal="center" vertical="center"/>
      <protection hidden="1"/>
    </xf>
    <xf numFmtId="164" fontId="8" fillId="0" borderId="9" xfId="1" applyNumberFormat="1" applyFont="1" applyFill="1" applyBorder="1" applyAlignment="1" applyProtection="1">
      <alignment horizontal="center" vertical="center"/>
      <protection hidden="1"/>
    </xf>
    <xf numFmtId="166" fontId="8" fillId="0" borderId="9" xfId="1" applyNumberFormat="1" applyFont="1" applyFill="1" applyBorder="1" applyAlignment="1" applyProtection="1">
      <alignment horizontal="center" vertical="center"/>
      <protection hidden="1"/>
    </xf>
    <xf numFmtId="167" fontId="8" fillId="0" borderId="9" xfId="1" applyNumberFormat="1" applyFont="1" applyFill="1" applyBorder="1" applyAlignment="1" applyProtection="1">
      <alignment horizontal="right" vertical="center"/>
      <protection hidden="1"/>
    </xf>
    <xf numFmtId="164" fontId="7" fillId="0" borderId="8" xfId="1" applyNumberFormat="1" applyFont="1" applyFill="1" applyBorder="1" applyAlignment="1" applyProtection="1">
      <alignment horizontal="center" vertical="center"/>
      <protection hidden="1"/>
    </xf>
    <xf numFmtId="164" fontId="7" fillId="0" borderId="9" xfId="1" applyNumberFormat="1" applyFont="1" applyFill="1" applyBorder="1" applyAlignment="1" applyProtection="1">
      <alignment horizontal="center" vertical="center"/>
      <protection hidden="1"/>
    </xf>
    <xf numFmtId="165" fontId="7" fillId="0" borderId="0" xfId="1" applyNumberFormat="1" applyFont="1" applyFill="1" applyAlignment="1" applyProtection="1">
      <alignment horizontal="center" vertical="center" wrapText="1"/>
      <protection hidden="1"/>
    </xf>
    <xf numFmtId="166" fontId="7" fillId="0" borderId="9" xfId="1" applyNumberFormat="1" applyFont="1" applyFill="1" applyBorder="1" applyAlignment="1" applyProtection="1">
      <alignment horizontal="center" vertical="center"/>
      <protection hidden="1"/>
    </xf>
    <xf numFmtId="167" fontId="7" fillId="0" borderId="9" xfId="1" applyNumberFormat="1" applyFont="1" applyFill="1" applyBorder="1" applyAlignment="1" applyProtection="1">
      <alignment horizontal="right" vertical="center"/>
      <protection hidden="1"/>
    </xf>
    <xf numFmtId="167" fontId="3" fillId="0" borderId="0" xfId="1" applyNumberFormat="1" applyFont="1" applyFill="1" applyBorder="1" applyAlignment="1" applyProtection="1">
      <alignment horizontal="right" vertical="center"/>
      <protection hidden="1"/>
    </xf>
    <xf numFmtId="165" fontId="7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7" xfId="1" applyNumberFormat="1" applyFont="1" applyFill="1" applyBorder="1" applyAlignment="1" applyProtection="1">
      <protection hidden="1"/>
    </xf>
    <xf numFmtId="0" fontId="8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9" fillId="0" borderId="10" xfId="1" applyNumberFormat="1" applyFont="1" applyFill="1" applyBorder="1" applyAlignment="1" applyProtection="1">
      <protection hidden="1"/>
    </xf>
    <xf numFmtId="0" fontId="2" fillId="0" borderId="0" xfId="1" applyFont="1" applyFill="1" applyProtection="1">
      <protection hidden="1"/>
    </xf>
    <xf numFmtId="0" fontId="10" fillId="0" borderId="0" xfId="1" applyFont="1" applyFill="1" applyProtection="1">
      <protection hidden="1"/>
    </xf>
    <xf numFmtId="0" fontId="10" fillId="0" borderId="0" xfId="1" applyNumberFormat="1" applyFont="1" applyFill="1" applyAlignment="1" applyProtection="1">
      <alignment horizontal="center"/>
      <protection hidden="1"/>
    </xf>
    <xf numFmtId="165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167" fontId="12" fillId="0" borderId="0" xfId="1" applyNumberFormat="1" applyFont="1" applyFill="1" applyAlignment="1" applyProtection="1">
      <alignment horizontal="right" vertical="center"/>
      <protection hidden="1"/>
    </xf>
    <xf numFmtId="0" fontId="13" fillId="0" borderId="0" xfId="1" applyFont="1" applyFill="1"/>
    <xf numFmtId="165" fontId="4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166" fontId="4" fillId="0" borderId="1" xfId="1" applyNumberFormat="1" applyFont="1" applyFill="1" applyBorder="1" applyAlignment="1" applyProtection="1">
      <alignment horizontal="left" vertical="top"/>
      <protection hidden="1"/>
    </xf>
    <xf numFmtId="0" fontId="1" fillId="0" borderId="0" xfId="1" applyFill="1" applyAlignment="1">
      <alignment horizontal="center"/>
    </xf>
    <xf numFmtId="0" fontId="11" fillId="0" borderId="0" xfId="1" applyFont="1" applyFill="1" applyAlignment="1">
      <alignment vertical="top" wrapText="1"/>
    </xf>
    <xf numFmtId="0" fontId="10" fillId="0" borderId="0" xfId="1" applyFont="1" applyFill="1"/>
    <xf numFmtId="0" fontId="11" fillId="0" borderId="0" xfId="1" applyFont="1" applyFill="1" applyAlignment="1">
      <alignment horizontal="center" vertical="top" wrapText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9" fillId="0" borderId="0" xfId="1" applyFont="1" applyFill="1" applyAlignment="1">
      <alignment horizontal="right" vertical="top" wrapText="1"/>
    </xf>
    <xf numFmtId="167" fontId="4" fillId="0" borderId="4" xfId="1" applyNumberFormat="1" applyFont="1" applyFill="1" applyBorder="1" applyAlignment="1" applyProtection="1">
      <alignment horizontal="right" vertical="center"/>
      <protection hidden="1"/>
    </xf>
    <xf numFmtId="165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0" fontId="9" fillId="0" borderId="0" xfId="1" applyFont="1" applyFill="1" applyAlignment="1">
      <alignment horizontal="right"/>
    </xf>
    <xf numFmtId="0" fontId="9" fillId="0" borderId="0" xfId="1" applyFont="1" applyFill="1"/>
    <xf numFmtId="168" fontId="4" fillId="0" borderId="5" xfId="1" applyNumberFormat="1" applyFont="1" applyFill="1" applyBorder="1" applyAlignment="1" applyProtection="1">
      <alignment horizontal="right" vertical="center"/>
      <protection hidden="1"/>
    </xf>
    <xf numFmtId="168" fontId="2" fillId="0" borderId="5" xfId="1" applyNumberFormat="1" applyFont="1" applyFill="1" applyBorder="1" applyAlignment="1" applyProtection="1">
      <alignment horizontal="right" vertical="center"/>
      <protection hidden="1"/>
    </xf>
    <xf numFmtId="168" fontId="4" fillId="0" borderId="1" xfId="1" applyNumberFormat="1" applyFont="1" applyFill="1" applyBorder="1" applyAlignment="1" applyProtection="1">
      <alignment horizontal="right" vertical="center"/>
      <protection hidden="1"/>
    </xf>
    <xf numFmtId="168" fontId="2" fillId="0" borderId="1" xfId="1" applyNumberFormat="1" applyFont="1" applyFill="1" applyBorder="1" applyAlignment="1" applyProtection="1">
      <alignment horizontal="right" vertical="center"/>
      <protection hidden="1"/>
    </xf>
    <xf numFmtId="168" fontId="2" fillId="0" borderId="9" xfId="1" applyNumberFormat="1" applyFont="1" applyFill="1" applyBorder="1" applyAlignment="1" applyProtection="1">
      <alignment horizontal="right" vertical="center"/>
      <protection hidden="1"/>
    </xf>
    <xf numFmtId="168" fontId="4" fillId="0" borderId="9" xfId="1" applyNumberFormat="1" applyFont="1" applyFill="1" applyBorder="1" applyAlignment="1" applyProtection="1">
      <alignment horizontal="right" vertical="center"/>
      <protection hidden="1"/>
    </xf>
    <xf numFmtId="168" fontId="7" fillId="0" borderId="1" xfId="1" applyNumberFormat="1" applyFont="1" applyFill="1" applyBorder="1" applyAlignment="1" applyProtection="1">
      <alignment horizontal="right" vertical="center"/>
      <protection hidden="1"/>
    </xf>
    <xf numFmtId="168" fontId="8" fillId="0" borderId="5" xfId="1" applyNumberFormat="1" applyFont="1" applyFill="1" applyBorder="1" applyAlignment="1" applyProtection="1">
      <alignment horizontal="right" vertical="center"/>
      <protection hidden="1"/>
    </xf>
    <xf numFmtId="168" fontId="8" fillId="0" borderId="1" xfId="1" applyNumberFormat="1" applyFont="1" applyFill="1" applyBorder="1" applyAlignment="1" applyProtection="1">
      <alignment horizontal="right" vertical="center"/>
      <protection hidden="1"/>
    </xf>
    <xf numFmtId="168" fontId="8" fillId="0" borderId="9" xfId="1" applyNumberFormat="1" applyFont="1" applyFill="1" applyBorder="1" applyAlignment="1" applyProtection="1">
      <alignment horizontal="right" vertical="center"/>
      <protection hidden="1"/>
    </xf>
    <xf numFmtId="168" fontId="7" fillId="0" borderId="9" xfId="1" applyNumberFormat="1" applyFont="1" applyFill="1" applyBorder="1" applyAlignment="1" applyProtection="1">
      <alignment horizontal="right" vertical="center"/>
      <protection hidden="1"/>
    </xf>
    <xf numFmtId="0" fontId="2" fillId="0" borderId="5" xfId="1" applyFont="1" applyFill="1" applyBorder="1" applyAlignment="1">
      <alignment horizontal="center" vertical="center"/>
    </xf>
    <xf numFmtId="0" fontId="9" fillId="0" borderId="0" xfId="1" applyFont="1" applyFill="1" applyAlignment="1">
      <alignment horizontal="center"/>
    </xf>
    <xf numFmtId="168" fontId="4" fillId="0" borderId="4" xfId="1" applyNumberFormat="1" applyFont="1" applyFill="1" applyBorder="1" applyAlignment="1" applyProtection="1">
      <alignment horizontal="right" vertical="center"/>
      <protection hidden="1"/>
    </xf>
    <xf numFmtId="49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9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168" fontId="4" fillId="0" borderId="4" xfId="1" applyNumberFormat="1" applyFont="1" applyFill="1" applyBorder="1" applyAlignment="1" applyProtection="1">
      <alignment horizontal="right" vertical="center" wrapText="1"/>
      <protection hidden="1"/>
    </xf>
    <xf numFmtId="0" fontId="4" fillId="0" borderId="4" xfId="1" applyNumberFormat="1" applyFont="1" applyFill="1" applyBorder="1" applyAlignment="1" applyProtection="1">
      <alignment horizontal="left" vertical="top" wrapText="1"/>
      <protection hidden="1"/>
    </xf>
    <xf numFmtId="0" fontId="2" fillId="0" borderId="2" xfId="1" applyNumberFormat="1" applyFont="1" applyFill="1" applyBorder="1" applyAlignment="1" applyProtection="1">
      <alignment horizontal="left" vertical="top" wrapText="1"/>
      <protection hidden="1"/>
    </xf>
    <xf numFmtId="0" fontId="4" fillId="0" borderId="2" xfId="1" applyNumberFormat="1" applyFont="1" applyFill="1" applyBorder="1" applyAlignment="1" applyProtection="1">
      <alignment horizontal="left" vertical="top" wrapText="1"/>
      <protection hidden="1"/>
    </xf>
    <xf numFmtId="0" fontId="4" fillId="0" borderId="8" xfId="1" applyNumberFormat="1" applyFont="1" applyFill="1" applyBorder="1" applyAlignment="1" applyProtection="1">
      <alignment horizontal="left" vertical="top" wrapText="1"/>
      <protection hidden="1"/>
    </xf>
    <xf numFmtId="0" fontId="7" fillId="0" borderId="2" xfId="1" applyNumberFormat="1" applyFont="1" applyFill="1" applyBorder="1" applyAlignment="1" applyProtection="1">
      <alignment horizontal="left" vertical="top" wrapText="1"/>
      <protection hidden="1"/>
    </xf>
    <xf numFmtId="0" fontId="8" fillId="0" borderId="2" xfId="1" applyNumberFormat="1" applyFont="1" applyFill="1" applyBorder="1" applyAlignment="1" applyProtection="1">
      <alignment horizontal="left" vertical="top" wrapText="1"/>
      <protection hidden="1"/>
    </xf>
    <xf numFmtId="0" fontId="7" fillId="0" borderId="8" xfId="1" applyNumberFormat="1" applyFont="1" applyFill="1" applyBorder="1" applyAlignment="1" applyProtection="1">
      <alignment horizontal="left" vertical="top" wrapText="1"/>
      <protection hidden="1"/>
    </xf>
    <xf numFmtId="0" fontId="6" fillId="0" borderId="1" xfId="0" applyFont="1" applyFill="1" applyBorder="1" applyAlignment="1">
      <alignment vertical="top"/>
    </xf>
    <xf numFmtId="0" fontId="8" fillId="0" borderId="1" xfId="1" applyNumberFormat="1" applyFont="1" applyFill="1" applyBorder="1" applyAlignment="1" applyProtection="1">
      <alignment horizontal="left" vertical="top" wrapText="1"/>
      <protection hidden="1"/>
    </xf>
    <xf numFmtId="0" fontId="8" fillId="0" borderId="4" xfId="1" applyNumberFormat="1" applyFont="1" applyFill="1" applyBorder="1" applyAlignment="1" applyProtection="1">
      <alignment horizontal="left" vertical="top"/>
      <protection hidden="1"/>
    </xf>
    <xf numFmtId="0" fontId="8" fillId="0" borderId="4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1" applyNumberFormat="1" applyFont="1" applyFill="1" applyBorder="1" applyAlignment="1" applyProtection="1">
      <alignment horizontal="left" vertical="top" wrapText="1"/>
      <protection hidden="1"/>
    </xf>
    <xf numFmtId="0" fontId="0" fillId="0" borderId="0" xfId="0" applyAlignment="1">
      <alignment horizontal="right" vertical="top" wrapText="1"/>
    </xf>
    <xf numFmtId="0" fontId="9" fillId="0" borderId="0" xfId="1" applyFont="1" applyFill="1" applyAlignment="1">
      <alignment horizontal="right" vertical="center" wrapText="1"/>
    </xf>
    <xf numFmtId="0" fontId="9" fillId="0" borderId="0" xfId="1" applyNumberFormat="1" applyFont="1" applyFill="1" applyAlignment="1" applyProtection="1">
      <alignment horizontal="right" wrapText="1"/>
      <protection hidden="1"/>
    </xf>
    <xf numFmtId="168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168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0" applyFont="1" applyBorder="1"/>
    <xf numFmtId="168" fontId="4" fillId="0" borderId="1" xfId="0" applyNumberFormat="1" applyFont="1" applyBorder="1" applyAlignment="1">
      <alignment horizontal="center" vertical="center"/>
    </xf>
    <xf numFmtId="0" fontId="2" fillId="0" borderId="0" xfId="0" applyFont="1" applyBorder="1"/>
    <xf numFmtId="168" fontId="2" fillId="0" borderId="0" xfId="0" applyNumberFormat="1" applyFont="1" applyBorder="1" applyAlignment="1">
      <alignment horizontal="center" vertical="center"/>
    </xf>
    <xf numFmtId="0" fontId="1" fillId="0" borderId="0" xfId="1"/>
    <xf numFmtId="0" fontId="9" fillId="0" borderId="0" xfId="1" applyNumberFormat="1" applyFont="1" applyFill="1" applyAlignment="1" applyProtection="1">
      <alignment horizontal="right" vertical="top" wrapText="1"/>
      <protection hidden="1"/>
    </xf>
    <xf numFmtId="0" fontId="9" fillId="0" borderId="0" xfId="1" applyFont="1" applyFill="1" applyAlignment="1">
      <alignment horizontal="center" vertical="center"/>
    </xf>
    <xf numFmtId="0" fontId="4" fillId="0" borderId="0" xfId="1" applyFont="1" applyBorder="1" applyAlignment="1">
      <alignment horizontal="center" vertical="center" wrapText="1"/>
    </xf>
    <xf numFmtId="0" fontId="15" fillId="0" borderId="0" xfId="1" applyFont="1" applyBorder="1" applyAlignment="1">
      <alignment horizontal="center" vertical="center"/>
    </xf>
    <xf numFmtId="0" fontId="9" fillId="0" borderId="0" xfId="1" applyFont="1" applyBorder="1" applyAlignment="1">
      <alignment horizontal="right"/>
    </xf>
    <xf numFmtId="49" fontId="2" fillId="0" borderId="1" xfId="1" applyNumberFormat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justify" vertical="center" wrapText="1"/>
    </xf>
    <xf numFmtId="168" fontId="2" fillId="0" borderId="1" xfId="1" applyNumberFormat="1" applyFont="1" applyFill="1" applyBorder="1" applyAlignment="1">
      <alignment horizontal="center" vertical="center" wrapText="1"/>
    </xf>
    <xf numFmtId="168" fontId="2" fillId="2" borderId="1" xfId="1" applyNumberFormat="1" applyFont="1" applyFill="1" applyBorder="1" applyAlignment="1">
      <alignment horizontal="center" vertical="center" wrapText="1"/>
    </xf>
    <xf numFmtId="168" fontId="4" fillId="0" borderId="3" xfId="1" applyNumberFormat="1" applyFont="1" applyFill="1" applyBorder="1" applyAlignment="1">
      <alignment horizontal="center" vertical="center" wrapText="1"/>
    </xf>
    <xf numFmtId="168" fontId="4" fillId="2" borderId="1" xfId="1" applyNumberFormat="1" applyFont="1" applyFill="1" applyBorder="1" applyAlignment="1" applyProtection="1">
      <alignment horizontal="center" vertical="center" wrapText="1"/>
      <protection locked="0"/>
    </xf>
    <xf numFmtId="0" fontId="9" fillId="0" borderId="0" xfId="1" applyFont="1" applyAlignment="1">
      <alignment horizontal="right" vertical="center"/>
    </xf>
    <xf numFmtId="0" fontId="11" fillId="0" borderId="0" xfId="1" applyFont="1" applyFill="1" applyAlignment="1">
      <alignment vertical="center"/>
    </xf>
    <xf numFmtId="0" fontId="9" fillId="0" borderId="0" xfId="1" applyFont="1"/>
    <xf numFmtId="0" fontId="9" fillId="0" borderId="1" xfId="1" applyFont="1" applyBorder="1" applyAlignment="1">
      <alignment horizontal="center" vertical="center" wrapText="1"/>
    </xf>
    <xf numFmtId="168" fontId="11" fillId="0" borderId="3" xfId="1" applyNumberFormat="1" applyFont="1" applyBorder="1" applyAlignment="1">
      <alignment horizontal="center" vertical="center"/>
    </xf>
    <xf numFmtId="168" fontId="11" fillId="0" borderId="1" xfId="1" applyNumberFormat="1" applyFont="1" applyBorder="1" applyAlignment="1">
      <alignment horizontal="center" vertical="center"/>
    </xf>
    <xf numFmtId="0" fontId="9" fillId="0" borderId="1" xfId="1" applyFont="1" applyBorder="1" applyAlignment="1">
      <alignment horizontal="justify" vertical="top" wrapText="1"/>
    </xf>
    <xf numFmtId="168" fontId="9" fillId="0" borderId="1" xfId="1" applyNumberFormat="1" applyFont="1" applyBorder="1" applyAlignment="1">
      <alignment horizontal="center" vertical="center" wrapText="1"/>
    </xf>
    <xf numFmtId="168" fontId="9" fillId="0" borderId="0" xfId="1" applyNumberFormat="1" applyFont="1" applyFill="1"/>
    <xf numFmtId="0" fontId="2" fillId="0" borderId="0" xfId="1" applyFont="1"/>
    <xf numFmtId="0" fontId="0" fillId="0" borderId="0" xfId="0" applyFill="1" applyAlignment="1">
      <alignment horizontal="right" vertical="center" wrapText="1"/>
    </xf>
    <xf numFmtId="0" fontId="9" fillId="0" borderId="0" xfId="1" applyFont="1" applyBorder="1" applyAlignment="1">
      <alignment vertical="top" wrapText="1"/>
    </xf>
    <xf numFmtId="0" fontId="9" fillId="0" borderId="0" xfId="1" applyFont="1" applyBorder="1" applyAlignment="1">
      <alignment horizontal="center" vertical="top" wrapText="1"/>
    </xf>
    <xf numFmtId="0" fontId="9" fillId="0" borderId="0" xfId="1" applyFont="1" applyBorder="1"/>
    <xf numFmtId="0" fontId="2" fillId="0" borderId="1" xfId="1" applyFont="1" applyBorder="1" applyAlignment="1">
      <alignment horizontal="center" vertical="center" wrapText="1"/>
    </xf>
    <xf numFmtId="0" fontId="9" fillId="0" borderId="1" xfId="1" applyFont="1" applyBorder="1" applyAlignment="1">
      <alignment horizontal="center" vertical="center"/>
    </xf>
    <xf numFmtId="0" fontId="2" fillId="0" borderId="1" xfId="1" applyFont="1" applyBorder="1" applyAlignment="1">
      <alignment horizontal="center" vertical="top" wrapText="1"/>
    </xf>
    <xf numFmtId="168" fontId="2" fillId="0" borderId="1" xfId="1" applyNumberFormat="1" applyFont="1" applyBorder="1" applyAlignment="1">
      <alignment horizontal="center" vertical="top" wrapText="1"/>
    </xf>
    <xf numFmtId="0" fontId="2" fillId="0" borderId="1" xfId="1" applyFont="1" applyBorder="1" applyAlignment="1">
      <alignment horizontal="center"/>
    </xf>
    <xf numFmtId="0" fontId="4" fillId="0" borderId="1" xfId="1" applyFont="1" applyBorder="1" applyAlignment="1">
      <alignment horizontal="center" vertical="center" wrapText="1"/>
    </xf>
    <xf numFmtId="168" fontId="4" fillId="0" borderId="1" xfId="1" applyNumberFormat="1" applyFont="1" applyBorder="1" applyAlignment="1">
      <alignment horizontal="center" vertical="center" wrapText="1"/>
    </xf>
    <xf numFmtId="169" fontId="2" fillId="0" borderId="1" xfId="1" applyNumberFormat="1" applyFont="1" applyBorder="1" applyAlignment="1">
      <alignment horizontal="center" vertical="center" wrapText="1"/>
    </xf>
    <xf numFmtId="169" fontId="2" fillId="0" borderId="1" xfId="1" applyNumberFormat="1" applyFont="1" applyBorder="1" applyAlignment="1">
      <alignment horizontal="center" vertical="center"/>
    </xf>
    <xf numFmtId="0" fontId="9" fillId="0" borderId="0" xfId="1" applyFont="1" applyBorder="1" applyAlignment="1">
      <alignment horizontal="justify" vertical="top" wrapText="1"/>
    </xf>
    <xf numFmtId="168" fontId="9" fillId="0" borderId="0" xfId="1" applyNumberFormat="1" applyFont="1" applyBorder="1" applyAlignment="1">
      <alignment horizontal="center" vertical="top" wrapText="1"/>
    </xf>
    <xf numFmtId="0" fontId="1" fillId="0" borderId="0" xfId="1" applyBorder="1"/>
    <xf numFmtId="0" fontId="2" fillId="0" borderId="5" xfId="1" applyNumberFormat="1" applyFont="1" applyFill="1" applyBorder="1" applyAlignment="1" applyProtection="1">
      <alignment horizontal="left" vertical="top" wrapText="1"/>
      <protection hidden="1"/>
    </xf>
    <xf numFmtId="0" fontId="0" fillId="0" borderId="8" xfId="0" applyFill="1" applyBorder="1" applyAlignment="1">
      <alignment horizontal="center" vertical="center" wrapText="1"/>
    </xf>
    <xf numFmtId="0" fontId="0" fillId="0" borderId="9" xfId="0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0" fontId="4" fillId="0" borderId="4" xfId="1" applyNumberFormat="1" applyFont="1" applyFill="1" applyBorder="1" applyAlignment="1" applyProtection="1">
      <alignment horizontal="right" vertical="center" wrapText="1"/>
      <protection hidden="1"/>
    </xf>
    <xf numFmtId="164" fontId="4" fillId="0" borderId="4" xfId="1" applyNumberFormat="1" applyFont="1" applyFill="1" applyBorder="1" applyAlignment="1" applyProtection="1">
      <alignment horizontal="center" vertical="center" wrapText="1"/>
      <protection hidden="1"/>
    </xf>
    <xf numFmtId="164" fontId="4" fillId="0" borderId="5" xfId="1" applyNumberFormat="1" applyFont="1" applyFill="1" applyBorder="1" applyAlignment="1" applyProtection="1">
      <alignment horizontal="center" vertical="center" wrapText="1"/>
      <protection hidden="1"/>
    </xf>
    <xf numFmtId="168" fontId="4" fillId="0" borderId="5" xfId="1" applyNumberFormat="1" applyFont="1" applyFill="1" applyBorder="1" applyAlignment="1" applyProtection="1">
      <alignment horizontal="right" vertical="center" wrapText="1"/>
      <protection hidden="1"/>
    </xf>
    <xf numFmtId="167" fontId="4" fillId="0" borderId="5" xfId="1" applyNumberFormat="1" applyFont="1" applyFill="1" applyBorder="1" applyAlignment="1" applyProtection="1">
      <alignment horizontal="right" vertical="center" wrapText="1"/>
      <protection hidden="1"/>
    </xf>
    <xf numFmtId="164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168" fontId="2" fillId="0" borderId="5" xfId="1" applyNumberFormat="1" applyFont="1" applyFill="1" applyBorder="1" applyAlignment="1" applyProtection="1">
      <alignment horizontal="right" vertical="center" wrapText="1"/>
      <protection hidden="1"/>
    </xf>
    <xf numFmtId="167" fontId="2" fillId="0" borderId="5" xfId="1" applyNumberFormat="1" applyFont="1" applyFill="1" applyBorder="1" applyAlignment="1" applyProtection="1">
      <alignment horizontal="right" vertical="center" wrapText="1"/>
      <protection hidden="1"/>
    </xf>
    <xf numFmtId="166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0" xfId="0" applyFill="1" applyAlignment="1">
      <alignment wrapText="1"/>
    </xf>
    <xf numFmtId="0" fontId="4" fillId="0" borderId="1" xfId="1" applyNumberFormat="1" applyFont="1" applyFill="1" applyBorder="1" applyAlignment="1" applyProtection="1">
      <alignment horizontal="left" vertical="top" wrapText="1" shrinkToFit="1"/>
      <protection hidden="1"/>
    </xf>
    <xf numFmtId="0" fontId="9" fillId="0" borderId="0" xfId="1" applyFont="1" applyFill="1" applyAlignment="1">
      <alignment horizontal="right" vertical="center" wrapText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1" applyFont="1" applyFill="1" applyAlignment="1">
      <alignment horizontal="center" vertical="top" wrapText="1"/>
    </xf>
    <xf numFmtId="0" fontId="9" fillId="0" borderId="0" xfId="1" applyFont="1" applyFill="1" applyAlignment="1">
      <alignment horizontal="right"/>
    </xf>
    <xf numFmtId="0" fontId="2" fillId="0" borderId="5" xfId="1" applyFont="1" applyFill="1" applyBorder="1" applyAlignment="1">
      <alignment horizontal="center" vertical="center"/>
    </xf>
    <xf numFmtId="0" fontId="4" fillId="0" borderId="0" xfId="1" applyFont="1" applyFill="1" applyAlignment="1">
      <alignment horizontal="center" vertical="top" wrapText="1"/>
    </xf>
    <xf numFmtId="0" fontId="2" fillId="0" borderId="5" xfId="1" applyFont="1" applyFill="1" applyBorder="1" applyAlignment="1">
      <alignment horizontal="center" vertical="center"/>
    </xf>
    <xf numFmtId="0" fontId="9" fillId="0" borderId="0" xfId="1" applyFont="1" applyFill="1" applyAlignment="1">
      <alignment horizontal="right" vertical="center" wrapText="1"/>
    </xf>
    <xf numFmtId="0" fontId="9" fillId="0" borderId="0" xfId="1" applyFont="1" applyFill="1" applyAlignment="1">
      <alignment horizontal="right"/>
    </xf>
    <xf numFmtId="0" fontId="2" fillId="0" borderId="5" xfId="1" applyFont="1" applyFill="1" applyBorder="1" applyAlignment="1">
      <alignment horizontal="center" vertical="center"/>
    </xf>
    <xf numFmtId="0" fontId="9" fillId="0" borderId="0" xfId="1" applyNumberFormat="1" applyFont="1" applyFill="1" applyAlignment="1" applyProtection="1">
      <alignment horizontal="right" wrapText="1"/>
      <protection hidden="1"/>
    </xf>
    <xf numFmtId="0" fontId="9" fillId="0" borderId="1" xfId="1" applyFont="1" applyBorder="1" applyAlignment="1">
      <alignment horizontal="center" vertical="center"/>
    </xf>
    <xf numFmtId="0" fontId="2" fillId="0" borderId="1" xfId="1" applyFont="1" applyBorder="1" applyAlignment="1">
      <alignment horizontal="center"/>
    </xf>
    <xf numFmtId="0" fontId="2" fillId="0" borderId="5" xfId="1" applyNumberFormat="1" applyFont="1" applyFill="1" applyBorder="1" applyAlignment="1" applyProtection="1">
      <alignment horizontal="left" vertical="center" wrapText="1"/>
      <protection hidden="1"/>
    </xf>
    <xf numFmtId="0" fontId="4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1" xfId="1" applyNumberFormat="1" applyFont="1" applyFill="1" applyBorder="1" applyAlignment="1" applyProtection="1">
      <alignment horizontal="left" vertical="center"/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0" fontId="17" fillId="0" borderId="2" xfId="1" applyNumberFormat="1" applyFont="1" applyFill="1" applyBorder="1" applyAlignment="1" applyProtection="1">
      <alignment horizontal="left" vertical="center" wrapText="1"/>
      <protection hidden="1"/>
    </xf>
    <xf numFmtId="168" fontId="4" fillId="0" borderId="1" xfId="1" applyNumberFormat="1" applyFont="1" applyFill="1" applyBorder="1" applyAlignment="1" applyProtection="1">
      <alignment horizontal="right"/>
      <protection hidden="1"/>
    </xf>
    <xf numFmtId="0" fontId="2" fillId="0" borderId="0" xfId="1" applyNumberFormat="1" applyFont="1" applyFill="1" applyBorder="1" applyAlignment="1" applyProtection="1">
      <alignment horizontal="left" vertical="center" wrapText="1"/>
      <protection hidden="1"/>
    </xf>
    <xf numFmtId="0" fontId="4" fillId="0" borderId="0" xfId="1" applyNumberFormat="1" applyFont="1" applyFill="1" applyBorder="1" applyAlignment="1" applyProtection="1">
      <protection hidden="1"/>
    </xf>
    <xf numFmtId="0" fontId="9" fillId="0" borderId="0" xfId="1" applyNumberFormat="1" applyFont="1" applyFill="1" applyBorder="1" applyAlignment="1" applyProtection="1">
      <protection hidden="1"/>
    </xf>
    <xf numFmtId="167" fontId="4" fillId="0" borderId="0" xfId="1" applyNumberFormat="1" applyFont="1" applyFill="1" applyBorder="1" applyAlignment="1" applyProtection="1">
      <alignment horizontal="right" vertical="center"/>
      <protection hidden="1"/>
    </xf>
    <xf numFmtId="0" fontId="1" fillId="0" borderId="0" xfId="1" applyFill="1" applyProtection="1">
      <protection hidden="1"/>
    </xf>
    <xf numFmtId="0" fontId="4" fillId="0" borderId="0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Font="1" applyFill="1" applyBorder="1" applyProtection="1"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Font="1" applyFill="1" applyBorder="1" applyAlignment="1" applyProtection="1">
      <protection hidden="1"/>
    </xf>
    <xf numFmtId="0" fontId="10" fillId="0" borderId="0" xfId="1" applyFont="1" applyFill="1" applyBorder="1" applyAlignment="1" applyProtection="1">
      <protection hidden="1"/>
    </xf>
    <xf numFmtId="0" fontId="2" fillId="0" borderId="0" xfId="1" applyNumberFormat="1" applyFont="1" applyFill="1" applyBorder="1" applyAlignment="1" applyProtection="1">
      <protection hidden="1"/>
    </xf>
    <xf numFmtId="0" fontId="10" fillId="0" borderId="0" xfId="1" applyFont="1" applyFill="1" applyBorder="1" applyProtection="1">
      <protection hidden="1"/>
    </xf>
    <xf numFmtId="0" fontId="10" fillId="0" borderId="0" xfId="1" applyNumberFormat="1" applyFont="1" applyFill="1" applyBorder="1" applyAlignment="1" applyProtection="1">
      <alignment horizontal="center"/>
      <protection hidden="1"/>
    </xf>
    <xf numFmtId="0" fontId="1" fillId="0" borderId="0" xfId="1" applyFill="1" applyBorder="1"/>
    <xf numFmtId="169" fontId="2" fillId="0" borderId="1" xfId="1" applyNumberFormat="1" applyFont="1" applyBorder="1" applyAlignment="1">
      <alignment horizontal="center" vertical="top" wrapText="1"/>
    </xf>
    <xf numFmtId="168" fontId="2" fillId="0" borderId="1" xfId="1" applyNumberFormat="1" applyFont="1" applyBorder="1" applyAlignment="1">
      <alignment horizontal="center" vertical="center" wrapText="1"/>
    </xf>
    <xf numFmtId="168" fontId="2" fillId="3" borderId="1" xfId="1" applyNumberFormat="1" applyFont="1" applyFill="1" applyBorder="1" applyAlignment="1" applyProtection="1">
      <alignment horizontal="right" vertical="center"/>
      <protection hidden="1"/>
    </xf>
    <xf numFmtId="167" fontId="2" fillId="3" borderId="1" xfId="1" applyNumberFormat="1" applyFont="1" applyFill="1" applyBorder="1" applyAlignment="1" applyProtection="1">
      <alignment horizontal="right" vertical="center"/>
      <protection hidden="1"/>
    </xf>
    <xf numFmtId="168" fontId="2" fillId="3" borderId="1" xfId="1" applyNumberFormat="1" applyFont="1" applyFill="1" applyBorder="1" applyAlignment="1">
      <alignment horizontal="center" vertical="center" wrapText="1"/>
    </xf>
    <xf numFmtId="168" fontId="2" fillId="3" borderId="2" xfId="1" applyNumberFormat="1" applyFont="1" applyFill="1" applyBorder="1" applyAlignment="1" applyProtection="1">
      <alignment horizontal="right" vertical="center"/>
      <protection hidden="1"/>
    </xf>
    <xf numFmtId="167" fontId="2" fillId="3" borderId="2" xfId="1" applyNumberFormat="1" applyFont="1" applyFill="1" applyBorder="1" applyAlignment="1" applyProtection="1">
      <alignment horizontal="right" vertical="center"/>
      <protection hidden="1"/>
    </xf>
    <xf numFmtId="168" fontId="2" fillId="3" borderId="5" xfId="1" applyNumberFormat="1" applyFont="1" applyFill="1" applyBorder="1" applyAlignment="1" applyProtection="1">
      <alignment horizontal="right" vertical="center"/>
      <protection hidden="1"/>
    </xf>
    <xf numFmtId="167" fontId="2" fillId="3" borderId="5" xfId="1" applyNumberFormat="1" applyFont="1" applyFill="1" applyBorder="1" applyAlignment="1" applyProtection="1">
      <alignment horizontal="right" vertical="center"/>
      <protection hidden="1"/>
    </xf>
    <xf numFmtId="168" fontId="2" fillId="3" borderId="4" xfId="1" applyNumberFormat="1" applyFont="1" applyFill="1" applyBorder="1" applyAlignment="1" applyProtection="1">
      <alignment horizontal="right" vertical="center"/>
      <protection hidden="1"/>
    </xf>
    <xf numFmtId="167" fontId="2" fillId="3" borderId="4" xfId="1" applyNumberFormat="1" applyFont="1" applyFill="1" applyBorder="1" applyAlignment="1" applyProtection="1">
      <alignment horizontal="right" vertical="center"/>
      <protection hidden="1"/>
    </xf>
    <xf numFmtId="170" fontId="2" fillId="3" borderId="4" xfId="1" applyNumberFormat="1" applyFont="1" applyFill="1" applyBorder="1" applyAlignment="1" applyProtection="1">
      <alignment horizontal="right" vertical="center"/>
      <protection hidden="1"/>
    </xf>
    <xf numFmtId="168" fontId="8" fillId="3" borderId="1" xfId="1" applyNumberFormat="1" applyFont="1" applyFill="1" applyBorder="1" applyAlignment="1" applyProtection="1">
      <alignment horizontal="right" vertical="center"/>
      <protection hidden="1"/>
    </xf>
    <xf numFmtId="167" fontId="8" fillId="3" borderId="1" xfId="1" applyNumberFormat="1" applyFont="1" applyFill="1" applyBorder="1" applyAlignment="1" applyProtection="1">
      <alignment horizontal="right" vertical="center"/>
      <protection hidden="1"/>
    </xf>
    <xf numFmtId="168" fontId="8" fillId="3" borderId="5" xfId="1" applyNumberFormat="1" applyFont="1" applyFill="1" applyBorder="1" applyAlignment="1" applyProtection="1">
      <alignment horizontal="right" vertical="center"/>
      <protection hidden="1"/>
    </xf>
    <xf numFmtId="167" fontId="8" fillId="3" borderId="5" xfId="1" applyNumberFormat="1" applyFont="1" applyFill="1" applyBorder="1" applyAlignment="1" applyProtection="1">
      <alignment horizontal="right" vertical="center"/>
      <protection hidden="1"/>
    </xf>
    <xf numFmtId="0" fontId="6" fillId="0" borderId="2" xfId="1" applyNumberFormat="1" applyFont="1" applyFill="1" applyBorder="1" applyAlignment="1" applyProtection="1">
      <alignment horizontal="left" vertical="center" wrapText="1"/>
      <protection hidden="1"/>
    </xf>
    <xf numFmtId="168" fontId="6" fillId="3" borderId="2" xfId="1" applyNumberFormat="1" applyFont="1" applyFill="1" applyBorder="1" applyAlignment="1" applyProtection="1">
      <alignment horizontal="right" vertical="center"/>
      <protection hidden="1"/>
    </xf>
    <xf numFmtId="167" fontId="6" fillId="3" borderId="2" xfId="1" applyNumberFormat="1" applyFont="1" applyFill="1" applyBorder="1" applyAlignment="1" applyProtection="1">
      <alignment horizontal="right" vertical="center"/>
      <protection hidden="1"/>
    </xf>
    <xf numFmtId="168" fontId="8" fillId="3" borderId="9" xfId="1" applyNumberFormat="1" applyFont="1" applyFill="1" applyBorder="1" applyAlignment="1" applyProtection="1">
      <alignment horizontal="right" vertical="center"/>
      <protection hidden="1"/>
    </xf>
    <xf numFmtId="167" fontId="8" fillId="3" borderId="9" xfId="1" applyNumberFormat="1" applyFont="1" applyFill="1" applyBorder="1" applyAlignment="1" applyProtection="1">
      <alignment horizontal="right" vertical="center"/>
      <protection hidden="1"/>
    </xf>
    <xf numFmtId="168" fontId="2" fillId="0" borderId="2" xfId="1" applyNumberFormat="1" applyFont="1" applyFill="1" applyBorder="1" applyAlignment="1" applyProtection="1">
      <alignment horizontal="right" vertical="center"/>
      <protection hidden="1"/>
    </xf>
    <xf numFmtId="167" fontId="2" fillId="0" borderId="2" xfId="1" applyNumberFormat="1" applyFont="1" applyFill="1" applyBorder="1" applyAlignment="1" applyProtection="1">
      <alignment horizontal="right" vertical="center"/>
      <protection hidden="1"/>
    </xf>
    <xf numFmtId="0" fontId="4" fillId="0" borderId="0" xfId="1" applyFont="1" applyFill="1" applyAlignment="1">
      <alignment horizontal="center" vertical="top" wrapText="1"/>
    </xf>
    <xf numFmtId="0" fontId="9" fillId="0" borderId="0" xfId="1" applyFont="1" applyFill="1" applyAlignment="1">
      <alignment horizontal="right" vertical="top" wrapText="1"/>
    </xf>
    <xf numFmtId="0" fontId="9" fillId="0" borderId="0" xfId="1" applyFont="1" applyFill="1" applyAlignment="1">
      <alignment horizontal="right"/>
    </xf>
    <xf numFmtId="0" fontId="7" fillId="0" borderId="2" xfId="1" applyNumberFormat="1" applyFont="1" applyFill="1" applyBorder="1" applyAlignment="1" applyProtection="1">
      <protection hidden="1"/>
    </xf>
    <xf numFmtId="166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9" fillId="0" borderId="0" xfId="1" applyFont="1" applyFill="1" applyAlignment="1">
      <alignment horizontal="right" vertical="center"/>
    </xf>
    <xf numFmtId="0" fontId="9" fillId="0" borderId="1" xfId="1" applyFont="1" applyBorder="1" applyAlignment="1">
      <alignment horizontal="center" vertical="center"/>
    </xf>
    <xf numFmtId="0" fontId="2" fillId="0" borderId="1" xfId="1" applyFont="1" applyBorder="1" applyAlignment="1">
      <alignment horizontal="center"/>
    </xf>
    <xf numFmtId="0" fontId="2" fillId="0" borderId="1" xfId="1" applyFont="1" applyBorder="1" applyAlignment="1">
      <alignment horizontal="center" vertical="center"/>
    </xf>
    <xf numFmtId="0" fontId="21" fillId="0" borderId="0" xfId="4" applyNumberFormat="1" applyFont="1" applyFill="1" applyAlignment="1" applyProtection="1">
      <alignment horizontal="center" vertical="top" wrapText="1"/>
      <protection hidden="1"/>
    </xf>
    <xf numFmtId="168" fontId="1" fillId="0" borderId="0" xfId="1" applyNumberFormat="1" applyFill="1"/>
    <xf numFmtId="168" fontId="2" fillId="4" borderId="1" xfId="1" applyNumberFormat="1" applyFont="1" applyFill="1" applyBorder="1" applyAlignment="1" applyProtection="1">
      <alignment horizontal="right" vertical="center"/>
      <protection hidden="1"/>
    </xf>
    <xf numFmtId="167" fontId="2" fillId="4" borderId="1" xfId="1" applyNumberFormat="1" applyFont="1" applyFill="1" applyBorder="1" applyAlignment="1" applyProtection="1">
      <alignment horizontal="right" vertical="center"/>
      <protection hidden="1"/>
    </xf>
    <xf numFmtId="0" fontId="1" fillId="0" borderId="0" xfId="1" applyFont="1" applyFill="1"/>
    <xf numFmtId="0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166" fontId="4" fillId="0" borderId="5" xfId="1" applyNumberFormat="1" applyFont="1" applyFill="1" applyBorder="1" applyAlignment="1" applyProtection="1">
      <alignment horizontal="left" vertical="top"/>
      <protection hidden="1"/>
    </xf>
    <xf numFmtId="0" fontId="9" fillId="0" borderId="0" xfId="1" applyFont="1" applyFill="1" applyAlignment="1">
      <alignment horizontal="right" vertical="center"/>
    </xf>
    <xf numFmtId="0" fontId="4" fillId="0" borderId="0" xfId="1" applyFont="1" applyFill="1" applyAlignment="1">
      <alignment horizontal="center" vertical="top" wrapText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7" xfId="0" applyFill="1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  <xf numFmtId="0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11" xfId="0" applyFill="1" applyBorder="1" applyAlignment="1">
      <alignment horizontal="center" vertical="center" wrapText="1"/>
    </xf>
    <xf numFmtId="0" fontId="9" fillId="0" borderId="0" xfId="1" applyFont="1" applyFill="1" applyAlignment="1">
      <alignment horizontal="right" vertical="center" wrapText="1"/>
    </xf>
    <xf numFmtId="0" fontId="0" fillId="0" borderId="0" xfId="0" applyAlignment="1">
      <alignment horizontal="right" vertical="center" wrapText="1"/>
    </xf>
    <xf numFmtId="0" fontId="4" fillId="0" borderId="0" xfId="4" applyNumberFormat="1" applyFont="1" applyFill="1" applyAlignment="1" applyProtection="1">
      <alignment horizontal="center" vertical="top" wrapText="1"/>
      <protection hidden="1"/>
    </xf>
    <xf numFmtId="0" fontId="0" fillId="0" borderId="0" xfId="0" applyAlignment="1">
      <alignment horizontal="center" vertical="top" wrapText="1"/>
    </xf>
    <xf numFmtId="0" fontId="2" fillId="0" borderId="2" xfId="1" applyFont="1" applyFill="1" applyBorder="1" applyAlignment="1">
      <alignment horizontal="center"/>
    </xf>
    <xf numFmtId="0" fontId="0" fillId="0" borderId="7" xfId="0" applyFill="1" applyBorder="1" applyAlignment="1">
      <alignment horizontal="center"/>
    </xf>
    <xf numFmtId="0" fontId="0" fillId="0" borderId="3" xfId="0" applyFill="1" applyBorder="1" applyAlignment="1">
      <alignment horizontal="center"/>
    </xf>
    <xf numFmtId="0" fontId="9" fillId="0" borderId="10" xfId="1" applyFont="1" applyFill="1" applyBorder="1" applyAlignment="1">
      <alignment horizontal="right" wrapText="1"/>
    </xf>
    <xf numFmtId="0" fontId="0" fillId="0" borderId="10" xfId="0" applyBorder="1" applyAlignment="1">
      <alignment wrapText="1"/>
    </xf>
    <xf numFmtId="0" fontId="7" fillId="0" borderId="2" xfId="1" applyNumberFormat="1" applyFont="1" applyFill="1" applyBorder="1" applyAlignment="1" applyProtection="1">
      <protection hidden="1"/>
    </xf>
    <xf numFmtId="0" fontId="0" fillId="0" borderId="7" xfId="0" applyFill="1" applyBorder="1" applyAlignment="1"/>
    <xf numFmtId="0" fontId="0" fillId="0" borderId="3" xfId="0" applyFill="1" applyBorder="1" applyAlignment="1"/>
    <xf numFmtId="0" fontId="2" fillId="0" borderId="5" xfId="1" applyFont="1" applyFill="1" applyBorder="1" applyAlignment="1">
      <alignment horizontal="center" vertical="center"/>
    </xf>
    <xf numFmtId="0" fontId="14" fillId="0" borderId="11" xfId="0" applyFont="1" applyFill="1" applyBorder="1" applyAlignment="1">
      <alignment horizontal="center" vertical="center"/>
    </xf>
    <xf numFmtId="0" fontId="0" fillId="0" borderId="11" xfId="0" applyFill="1" applyBorder="1" applyAlignment="1">
      <alignment horizontal="center" vertical="center"/>
    </xf>
    <xf numFmtId="0" fontId="4" fillId="0" borderId="0" xfId="1" applyFont="1" applyFill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16" fillId="0" borderId="0" xfId="0" applyNumberFormat="1" applyFont="1" applyFill="1" applyBorder="1" applyAlignment="1" applyProtection="1">
      <alignment horizontal="center" vertical="top" wrapText="1"/>
    </xf>
    <xf numFmtId="0" fontId="0" fillId="0" borderId="7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4" fillId="0" borderId="2" xfId="1" applyNumberFormat="1" applyFont="1" applyFill="1" applyBorder="1" applyAlignment="1" applyProtection="1">
      <protection hidden="1"/>
    </xf>
    <xf numFmtId="0" fontId="0" fillId="0" borderId="7" xfId="0" applyBorder="1" applyAlignment="1"/>
    <xf numFmtId="0" fontId="0" fillId="0" borderId="3" xfId="0" applyBorder="1" applyAlignment="1"/>
    <xf numFmtId="0" fontId="0" fillId="0" borderId="11" xfId="0" applyBorder="1" applyAlignment="1">
      <alignment horizontal="center" vertical="center" wrapText="1"/>
    </xf>
    <xf numFmtId="0" fontId="9" fillId="0" borderId="0" xfId="1" applyNumberFormat="1" applyFont="1" applyFill="1" applyAlignment="1" applyProtection="1">
      <alignment horizontal="right" vertical="center" wrapText="1"/>
      <protection hidden="1"/>
    </xf>
    <xf numFmtId="0" fontId="4" fillId="0" borderId="0" xfId="0" applyFont="1" applyAlignment="1">
      <alignment horizontal="center" vertical="top" wrapText="1"/>
    </xf>
    <xf numFmtId="0" fontId="9" fillId="0" borderId="0" xfId="1" applyNumberFormat="1" applyFont="1" applyFill="1" applyBorder="1" applyAlignment="1" applyProtection="1">
      <alignment horizontal="right"/>
      <protection hidden="1"/>
    </xf>
    <xf numFmtId="0" fontId="9" fillId="0" borderId="0" xfId="1" applyNumberFormat="1" applyFont="1" applyFill="1" applyAlignment="1" applyProtection="1">
      <alignment horizontal="right" wrapText="1"/>
      <protection hidden="1"/>
    </xf>
    <xf numFmtId="0" fontId="0" fillId="0" borderId="0" xfId="0" applyFill="1" applyAlignment="1">
      <alignment horizontal="right" vertical="center" wrapText="1"/>
    </xf>
    <xf numFmtId="0" fontId="4" fillId="0" borderId="2" xfId="1" applyFont="1" applyFill="1" applyBorder="1" applyAlignment="1">
      <alignment horizontal="left" vertical="center" wrapText="1"/>
    </xf>
    <xf numFmtId="0" fontId="4" fillId="0" borderId="3" xfId="1" applyFont="1" applyFill="1" applyBorder="1" applyAlignment="1">
      <alignment horizontal="left" vertical="center" wrapText="1"/>
    </xf>
    <xf numFmtId="0" fontId="0" fillId="0" borderId="0" xfId="0" applyAlignment="1">
      <alignment horizontal="right" wrapText="1"/>
    </xf>
    <xf numFmtId="0" fontId="4" fillId="0" borderId="0" xfId="1" applyFont="1" applyBorder="1" applyAlignment="1">
      <alignment horizontal="center" vertical="center" wrapText="1"/>
    </xf>
    <xf numFmtId="49" fontId="2" fillId="0" borderId="5" xfId="1" applyNumberFormat="1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2" xfId="1" applyFont="1" applyFill="1" applyBorder="1" applyAlignment="1">
      <alignment horizontal="center" vertical="center" wrapText="1"/>
    </xf>
    <xf numFmtId="0" fontId="9" fillId="0" borderId="0" xfId="1" applyFont="1" applyAlignment="1">
      <alignment horizontal="right" vertical="center"/>
    </xf>
    <xf numFmtId="0" fontId="0" fillId="0" borderId="0" xfId="0" applyAlignment="1"/>
    <xf numFmtId="0" fontId="4" fillId="0" borderId="0" xfId="1" applyFont="1" applyAlignment="1">
      <alignment horizontal="center" vertical="center" wrapText="1"/>
    </xf>
    <xf numFmtId="0" fontId="11" fillId="0" borderId="1" xfId="1" applyFont="1" applyBorder="1" applyAlignment="1">
      <alignment horizontal="center" vertical="center" wrapText="1"/>
    </xf>
    <xf numFmtId="0" fontId="11" fillId="0" borderId="2" xfId="1" applyFont="1" applyBorder="1" applyAlignment="1">
      <alignment horizontal="center" vertical="center" wrapText="1"/>
    </xf>
    <xf numFmtId="0" fontId="11" fillId="0" borderId="7" xfId="1" applyFont="1" applyBorder="1" applyAlignment="1">
      <alignment horizontal="center" vertical="center" wrapText="1"/>
    </xf>
    <xf numFmtId="0" fontId="19" fillId="0" borderId="0" xfId="0" applyFont="1" applyAlignment="1">
      <alignment horizontal="right" vertical="center"/>
    </xf>
    <xf numFmtId="0" fontId="2" fillId="0" borderId="5" xfId="1" applyFont="1" applyBorder="1" applyAlignment="1">
      <alignment horizontal="center" vertical="center" wrapText="1"/>
    </xf>
    <xf numFmtId="0" fontId="14" fillId="0" borderId="11" xfId="0" applyFont="1" applyBorder="1" applyAlignment="1">
      <alignment horizontal="center" vertical="center" wrapText="1"/>
    </xf>
    <xf numFmtId="168" fontId="2" fillId="0" borderId="2" xfId="1" applyNumberFormat="1" applyFont="1" applyBorder="1" applyAlignment="1">
      <alignment horizontal="center" vertical="center" wrapText="1"/>
    </xf>
    <xf numFmtId="0" fontId="14" fillId="0" borderId="7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168" fontId="2" fillId="0" borderId="5" xfId="1" applyNumberFormat="1" applyFont="1" applyBorder="1" applyAlignment="1">
      <alignment horizontal="center" vertical="center" wrapText="1"/>
    </xf>
    <xf numFmtId="0" fontId="2" fillId="0" borderId="1" xfId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9" fillId="0" borderId="1" xfId="1" applyFont="1" applyBorder="1" applyAlignment="1">
      <alignment horizontal="center" vertical="center"/>
    </xf>
    <xf numFmtId="0" fontId="2" fillId="0" borderId="1" xfId="1" applyFont="1" applyBorder="1" applyAlignment="1">
      <alignment horizontal="center"/>
    </xf>
    <xf numFmtId="0" fontId="2" fillId="0" borderId="1" xfId="1" applyFont="1" applyBorder="1" applyAlignment="1">
      <alignment horizontal="center" vertical="center"/>
    </xf>
    <xf numFmtId="0" fontId="2" fillId="0" borderId="4" xfId="1" applyFont="1" applyBorder="1" applyAlignment="1">
      <alignment horizontal="center" vertical="center" wrapText="1"/>
    </xf>
    <xf numFmtId="0" fontId="2" fillId="0" borderId="12" xfId="1" applyFont="1" applyBorder="1" applyAlignment="1">
      <alignment horizontal="center" vertical="center" wrapText="1"/>
    </xf>
    <xf numFmtId="0" fontId="14" fillId="0" borderId="13" xfId="0" applyFont="1" applyBorder="1" applyAlignment="1">
      <alignment horizontal="center" vertical="center" wrapText="1"/>
    </xf>
    <xf numFmtId="0" fontId="14" fillId="0" borderId="14" xfId="0" applyFont="1" applyBorder="1" applyAlignment="1">
      <alignment horizontal="center" vertical="center" wrapText="1"/>
    </xf>
  </cellXfs>
  <cellStyles count="5">
    <cellStyle name="Обычный" xfId="0" builtinId="0"/>
    <cellStyle name="Обычный 2" xfId="1"/>
    <cellStyle name="Обычный 3" xfId="2"/>
    <cellStyle name="Обычный 4" xfId="3"/>
    <cellStyle name="Обычный 5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54"/>
  <sheetViews>
    <sheetView showGridLines="0" tabSelected="1" view="pageBreakPreview" topLeftCell="A124" zoomScaleNormal="100" zoomScaleSheetLayoutView="100" workbookViewId="0">
      <selection activeCell="G71" sqref="G71"/>
    </sheetView>
  </sheetViews>
  <sheetFormatPr defaultColWidth="9.140625" defaultRowHeight="12.75" x14ac:dyDescent="0.2"/>
  <cols>
    <col min="1" max="1" width="65" style="2" customWidth="1"/>
    <col min="2" max="3" width="5" style="2" customWidth="1"/>
    <col min="4" max="4" width="14.28515625" style="2" customWidth="1"/>
    <col min="5" max="5" width="6.42578125" style="2" customWidth="1"/>
    <col min="6" max="6" width="10.28515625" style="2" customWidth="1"/>
    <col min="7" max="7" width="10.85546875" style="2" customWidth="1"/>
    <col min="8" max="8" width="10.5703125" style="2" customWidth="1"/>
    <col min="9" max="9" width="23.140625" style="2" customWidth="1"/>
    <col min="10" max="10" width="17.85546875" style="2" customWidth="1"/>
    <col min="11" max="245" width="9.140625" style="2" customWidth="1"/>
    <col min="246" max="16384" width="9.140625" style="2"/>
  </cols>
  <sheetData>
    <row r="1" spans="1:9" ht="17.25" customHeight="1" x14ac:dyDescent="0.2">
      <c r="A1" s="87"/>
      <c r="B1" s="87"/>
      <c r="C1" s="87"/>
      <c r="D1" s="87"/>
      <c r="E1" s="254" t="s">
        <v>170</v>
      </c>
      <c r="F1" s="254"/>
      <c r="G1" s="254"/>
      <c r="H1" s="254"/>
    </row>
    <row r="2" spans="1:9" ht="56.25" customHeight="1" x14ac:dyDescent="0.2">
      <c r="A2" s="87"/>
      <c r="B2" s="87"/>
      <c r="C2" s="87"/>
      <c r="D2" s="82"/>
      <c r="E2" s="261" t="s">
        <v>196</v>
      </c>
      <c r="F2" s="262"/>
      <c r="G2" s="262"/>
      <c r="H2" s="262"/>
    </row>
    <row r="3" spans="1:9" x14ac:dyDescent="0.2">
      <c r="A3" s="87"/>
      <c r="B3" s="87"/>
      <c r="C3" s="87"/>
      <c r="D3" s="87"/>
      <c r="E3" s="87"/>
      <c r="F3" s="87"/>
      <c r="G3" s="87"/>
      <c r="H3" s="87"/>
    </row>
    <row r="4" spans="1:9" s="79" customFormat="1" ht="63" customHeight="1" x14ac:dyDescent="0.2">
      <c r="A4" s="255" t="s">
        <v>197</v>
      </c>
      <c r="B4" s="255"/>
      <c r="C4" s="255"/>
      <c r="D4" s="255"/>
      <c r="E4" s="255"/>
      <c r="F4" s="255"/>
      <c r="G4" s="255"/>
      <c r="H4" s="255"/>
    </row>
    <row r="5" spans="1:9" s="79" customFormat="1" ht="15" customHeight="1" x14ac:dyDescent="0.2">
      <c r="A5" s="238"/>
      <c r="B5" s="184"/>
      <c r="C5" s="184"/>
      <c r="D5" s="184"/>
      <c r="E5" s="184"/>
      <c r="F5" s="187"/>
      <c r="G5" s="184"/>
      <c r="H5" s="184"/>
    </row>
    <row r="6" spans="1:9" s="79" customFormat="1" ht="12" customHeight="1" x14ac:dyDescent="0.2">
      <c r="A6" s="2"/>
      <c r="B6" s="2"/>
      <c r="C6" s="2"/>
      <c r="D6" s="2"/>
      <c r="E6" s="2"/>
      <c r="F6" s="2"/>
      <c r="G6" s="2"/>
      <c r="H6" s="185" t="s">
        <v>81</v>
      </c>
    </row>
    <row r="7" spans="1:9" ht="21.75" customHeight="1" x14ac:dyDescent="0.2">
      <c r="A7" s="259" t="s">
        <v>0</v>
      </c>
      <c r="B7" s="259" t="s">
        <v>1</v>
      </c>
      <c r="C7" s="259" t="s">
        <v>2</v>
      </c>
      <c r="D7" s="259" t="s">
        <v>3</v>
      </c>
      <c r="E7" s="259" t="s">
        <v>4</v>
      </c>
      <c r="F7" s="256" t="s">
        <v>5</v>
      </c>
      <c r="G7" s="257"/>
      <c r="H7" s="258"/>
      <c r="I7" s="1"/>
    </row>
    <row r="8" spans="1:9" ht="18" customHeight="1" x14ac:dyDescent="0.2">
      <c r="A8" s="260"/>
      <c r="B8" s="260"/>
      <c r="C8" s="260"/>
      <c r="D8" s="260"/>
      <c r="E8" s="260"/>
      <c r="F8" s="81" t="s">
        <v>189</v>
      </c>
      <c r="G8" s="81" t="s">
        <v>191</v>
      </c>
      <c r="H8" s="81" t="s">
        <v>198</v>
      </c>
      <c r="I8" s="1"/>
    </row>
    <row r="9" spans="1:9" ht="15.95" customHeight="1" x14ac:dyDescent="0.2">
      <c r="A9" s="105" t="s">
        <v>6</v>
      </c>
      <c r="B9" s="3">
        <v>1</v>
      </c>
      <c r="C9" s="4" t="s">
        <v>7</v>
      </c>
      <c r="D9" s="5" t="s">
        <v>7</v>
      </c>
      <c r="E9" s="6" t="s">
        <v>7</v>
      </c>
      <c r="F9" s="88">
        <f>F10+F18+F35+F40+F45+F50</f>
        <v>7123.1</v>
      </c>
      <c r="G9" s="88">
        <f>G10+G18+G35+G40+G45+G50</f>
        <v>4563.2</v>
      </c>
      <c r="H9" s="7">
        <f>H10+H18+H35+H40+H45+H50</f>
        <v>4679.3</v>
      </c>
      <c r="I9" s="8"/>
    </row>
    <row r="10" spans="1:9" ht="32.1" customHeight="1" x14ac:dyDescent="0.2">
      <c r="A10" s="105" t="s">
        <v>8</v>
      </c>
      <c r="B10" s="3">
        <v>1</v>
      </c>
      <c r="C10" s="4">
        <v>2</v>
      </c>
      <c r="D10" s="5" t="s">
        <v>7</v>
      </c>
      <c r="E10" s="6" t="s">
        <v>7</v>
      </c>
      <c r="F10" s="88">
        <f t="shared" ref="F10:G13" si="0">F11</f>
        <v>1322.7</v>
      </c>
      <c r="G10" s="88">
        <f t="shared" si="0"/>
        <v>1322.7</v>
      </c>
      <c r="H10" s="7">
        <f>H11</f>
        <v>1322.7</v>
      </c>
      <c r="I10" s="8"/>
    </row>
    <row r="11" spans="1:9" ht="15.95" customHeight="1" x14ac:dyDescent="0.2">
      <c r="A11" s="35" t="s">
        <v>9</v>
      </c>
      <c r="B11" s="9">
        <v>1</v>
      </c>
      <c r="C11" s="10">
        <v>2</v>
      </c>
      <c r="D11" s="11" t="s">
        <v>10</v>
      </c>
      <c r="E11" s="12" t="s">
        <v>7</v>
      </c>
      <c r="F11" s="89">
        <f>F12+F15</f>
        <v>1322.7</v>
      </c>
      <c r="G11" s="89">
        <f t="shared" ref="G11:H11" si="1">G12+G15</f>
        <v>1322.7</v>
      </c>
      <c r="H11" s="13">
        <f t="shared" si="1"/>
        <v>1322.7</v>
      </c>
      <c r="I11" s="8"/>
    </row>
    <row r="12" spans="1:9" ht="15.95" customHeight="1" x14ac:dyDescent="0.2">
      <c r="A12" s="35" t="s">
        <v>11</v>
      </c>
      <c r="B12" s="9">
        <v>1</v>
      </c>
      <c r="C12" s="10">
        <v>2</v>
      </c>
      <c r="D12" s="11" t="s">
        <v>12</v>
      </c>
      <c r="E12" s="12" t="s">
        <v>7</v>
      </c>
      <c r="F12" s="89">
        <f t="shared" si="0"/>
        <v>1322.7</v>
      </c>
      <c r="G12" s="89">
        <f t="shared" si="0"/>
        <v>1322.7</v>
      </c>
      <c r="H12" s="13">
        <f>H13</f>
        <v>1322.7</v>
      </c>
      <c r="I12" s="8"/>
    </row>
    <row r="13" spans="1:9" ht="63.95" customHeight="1" x14ac:dyDescent="0.2">
      <c r="A13" s="85" t="s">
        <v>13</v>
      </c>
      <c r="B13" s="20">
        <v>1</v>
      </c>
      <c r="C13" s="20">
        <v>2</v>
      </c>
      <c r="D13" s="84" t="s">
        <v>12</v>
      </c>
      <c r="E13" s="22">
        <v>100</v>
      </c>
      <c r="F13" s="91">
        <f t="shared" si="0"/>
        <v>1322.7</v>
      </c>
      <c r="G13" s="91">
        <f t="shared" si="0"/>
        <v>1322.7</v>
      </c>
      <c r="H13" s="23">
        <f>H14</f>
        <v>1322.7</v>
      </c>
      <c r="I13" s="8"/>
    </row>
    <row r="14" spans="1:9" ht="32.1" customHeight="1" x14ac:dyDescent="0.2">
      <c r="A14" s="85" t="s">
        <v>14</v>
      </c>
      <c r="B14" s="20">
        <v>1</v>
      </c>
      <c r="C14" s="20">
        <v>2</v>
      </c>
      <c r="D14" s="84" t="s">
        <v>12</v>
      </c>
      <c r="E14" s="22">
        <v>120</v>
      </c>
      <c r="F14" s="220">
        <v>1322.7</v>
      </c>
      <c r="G14" s="220">
        <v>1322.7</v>
      </c>
      <c r="H14" s="221">
        <v>1322.7</v>
      </c>
      <c r="I14" s="8"/>
    </row>
    <row r="15" spans="1:9" ht="18.75" hidden="1" customHeight="1" x14ac:dyDescent="0.2">
      <c r="A15" s="35" t="s">
        <v>177</v>
      </c>
      <c r="B15" s="20">
        <v>1</v>
      </c>
      <c r="C15" s="20">
        <v>2</v>
      </c>
      <c r="D15" s="21" t="s">
        <v>66</v>
      </c>
      <c r="E15" s="22"/>
      <c r="F15" s="236">
        <f>F16</f>
        <v>0</v>
      </c>
      <c r="G15" s="236">
        <f t="shared" ref="G15:H16" si="2">G16</f>
        <v>0</v>
      </c>
      <c r="H15" s="237">
        <f t="shared" si="2"/>
        <v>0</v>
      </c>
      <c r="I15" s="8"/>
    </row>
    <row r="16" spans="1:9" ht="63" hidden="1" customHeight="1" x14ac:dyDescent="0.2">
      <c r="A16" s="85" t="s">
        <v>13</v>
      </c>
      <c r="B16" s="20">
        <v>1</v>
      </c>
      <c r="C16" s="20">
        <v>2</v>
      </c>
      <c r="D16" s="21" t="s">
        <v>66</v>
      </c>
      <c r="E16" s="22">
        <v>100</v>
      </c>
      <c r="F16" s="236">
        <f>F17</f>
        <v>0</v>
      </c>
      <c r="G16" s="236">
        <f t="shared" si="2"/>
        <v>0</v>
      </c>
      <c r="H16" s="237">
        <f t="shared" si="2"/>
        <v>0</v>
      </c>
      <c r="I16" s="8"/>
    </row>
    <row r="17" spans="1:10" ht="32.1" hidden="1" customHeight="1" x14ac:dyDescent="0.2">
      <c r="A17" s="85" t="s">
        <v>14</v>
      </c>
      <c r="B17" s="20">
        <v>1</v>
      </c>
      <c r="C17" s="20">
        <v>2</v>
      </c>
      <c r="D17" s="21" t="s">
        <v>66</v>
      </c>
      <c r="E17" s="22">
        <v>120</v>
      </c>
      <c r="F17" s="220">
        <v>0</v>
      </c>
      <c r="G17" s="220">
        <v>0</v>
      </c>
      <c r="H17" s="221">
        <v>0</v>
      </c>
      <c r="I17" s="8"/>
    </row>
    <row r="18" spans="1:10" ht="48" customHeight="1" x14ac:dyDescent="0.2">
      <c r="A18" s="75" t="s">
        <v>20</v>
      </c>
      <c r="B18" s="15">
        <v>1</v>
      </c>
      <c r="C18" s="15">
        <v>4</v>
      </c>
      <c r="D18" s="39" t="s">
        <v>7</v>
      </c>
      <c r="E18" s="17" t="s">
        <v>7</v>
      </c>
      <c r="F18" s="90">
        <f t="shared" ref="F18:G18" si="3">F19</f>
        <v>5653.1</v>
      </c>
      <c r="G18" s="90">
        <f t="shared" si="3"/>
        <v>3153.2</v>
      </c>
      <c r="H18" s="18">
        <f>H19</f>
        <v>3269.2999999999997</v>
      </c>
      <c r="I18" s="8"/>
    </row>
    <row r="19" spans="1:10" ht="15.95" customHeight="1" x14ac:dyDescent="0.2">
      <c r="A19" s="85" t="s">
        <v>9</v>
      </c>
      <c r="B19" s="20">
        <v>1</v>
      </c>
      <c r="C19" s="20">
        <v>4</v>
      </c>
      <c r="D19" s="84" t="s">
        <v>10</v>
      </c>
      <c r="E19" s="17"/>
      <c r="F19" s="91">
        <f>F20+F23+F29+F32</f>
        <v>5653.1</v>
      </c>
      <c r="G19" s="91">
        <f>G20+G23+G29</f>
        <v>3153.2</v>
      </c>
      <c r="H19" s="23">
        <f>H20+H23+H29</f>
        <v>3269.2999999999997</v>
      </c>
      <c r="I19" s="8"/>
    </row>
    <row r="20" spans="1:10" ht="32.1" customHeight="1" x14ac:dyDescent="0.2">
      <c r="A20" s="85" t="s">
        <v>174</v>
      </c>
      <c r="B20" s="20">
        <v>1</v>
      </c>
      <c r="C20" s="20">
        <v>4</v>
      </c>
      <c r="D20" s="84" t="s">
        <v>21</v>
      </c>
      <c r="E20" s="22"/>
      <c r="F20" s="91">
        <f t="shared" ref="F20:G21" si="4">F21</f>
        <v>3010.8</v>
      </c>
      <c r="G20" s="91">
        <f t="shared" si="4"/>
        <v>3000</v>
      </c>
      <c r="H20" s="23">
        <f>H21</f>
        <v>3000</v>
      </c>
      <c r="I20" s="8"/>
    </row>
    <row r="21" spans="1:10" ht="63.95" customHeight="1" x14ac:dyDescent="0.2">
      <c r="A21" s="85" t="s">
        <v>13</v>
      </c>
      <c r="B21" s="20">
        <v>1</v>
      </c>
      <c r="C21" s="20">
        <v>4</v>
      </c>
      <c r="D21" s="84" t="s">
        <v>21</v>
      </c>
      <c r="E21" s="22">
        <v>100</v>
      </c>
      <c r="F21" s="91">
        <f t="shared" si="4"/>
        <v>3010.8</v>
      </c>
      <c r="G21" s="91">
        <f t="shared" si="4"/>
        <v>3000</v>
      </c>
      <c r="H21" s="23">
        <f>H22</f>
        <v>3000</v>
      </c>
      <c r="I21" s="8"/>
    </row>
    <row r="22" spans="1:10" ht="32.1" customHeight="1" x14ac:dyDescent="0.2">
      <c r="A22" s="35" t="s">
        <v>14</v>
      </c>
      <c r="B22" s="9">
        <v>1</v>
      </c>
      <c r="C22" s="10">
        <v>4</v>
      </c>
      <c r="D22" s="11" t="s">
        <v>21</v>
      </c>
      <c r="E22" s="12">
        <v>120</v>
      </c>
      <c r="F22" s="224">
        <v>3010.8</v>
      </c>
      <c r="G22" s="224">
        <v>3000</v>
      </c>
      <c r="H22" s="225">
        <v>3000</v>
      </c>
      <c r="I22" s="8"/>
      <c r="J22" s="248"/>
    </row>
    <row r="23" spans="1:10" ht="30" customHeight="1" x14ac:dyDescent="0.2">
      <c r="A23" s="106" t="s">
        <v>175</v>
      </c>
      <c r="B23" s="19">
        <v>1</v>
      </c>
      <c r="C23" s="20">
        <v>4</v>
      </c>
      <c r="D23" s="21" t="s">
        <v>16</v>
      </c>
      <c r="E23" s="22" t="s">
        <v>7</v>
      </c>
      <c r="F23" s="91">
        <f>F24+F26</f>
        <v>1322.8</v>
      </c>
      <c r="G23" s="91">
        <f t="shared" ref="G23" si="5">G24+G26</f>
        <v>153.1</v>
      </c>
      <c r="H23" s="23">
        <f>H24+H26</f>
        <v>269.2</v>
      </c>
      <c r="I23" s="8"/>
    </row>
    <row r="24" spans="1:10" ht="32.1" customHeight="1" x14ac:dyDescent="0.2">
      <c r="A24" s="35" t="s">
        <v>86</v>
      </c>
      <c r="B24" s="9">
        <v>1</v>
      </c>
      <c r="C24" s="10">
        <v>4</v>
      </c>
      <c r="D24" s="11" t="s">
        <v>16</v>
      </c>
      <c r="E24" s="12">
        <v>200</v>
      </c>
      <c r="F24" s="89">
        <f t="shared" ref="F24:G24" si="6">F25</f>
        <v>1310.8</v>
      </c>
      <c r="G24" s="89">
        <f t="shared" si="6"/>
        <v>141.1</v>
      </c>
      <c r="H24" s="13">
        <f>H25</f>
        <v>257.2</v>
      </c>
      <c r="I24" s="8"/>
    </row>
    <row r="25" spans="1:10" ht="32.1" customHeight="1" x14ac:dyDescent="0.2">
      <c r="A25" s="106" t="s">
        <v>17</v>
      </c>
      <c r="B25" s="19">
        <v>1</v>
      </c>
      <c r="C25" s="20">
        <v>4</v>
      </c>
      <c r="D25" s="21" t="s">
        <v>16</v>
      </c>
      <c r="E25" s="22">
        <v>240</v>
      </c>
      <c r="F25" s="220">
        <v>1310.8</v>
      </c>
      <c r="G25" s="220">
        <v>141.1</v>
      </c>
      <c r="H25" s="221">
        <v>257.2</v>
      </c>
      <c r="I25" s="8"/>
    </row>
    <row r="26" spans="1:10" ht="15.95" customHeight="1" x14ac:dyDescent="0.2">
      <c r="A26" s="35" t="s">
        <v>18</v>
      </c>
      <c r="B26" s="24">
        <v>1</v>
      </c>
      <c r="C26" s="25">
        <v>4</v>
      </c>
      <c r="D26" s="11" t="s">
        <v>16</v>
      </c>
      <c r="E26" s="27">
        <v>800</v>
      </c>
      <c r="F26" s="92">
        <f>F27+F28</f>
        <v>12</v>
      </c>
      <c r="G26" s="92">
        <f t="shared" ref="G26:H26" si="7">G27+G28</f>
        <v>12</v>
      </c>
      <c r="H26" s="28">
        <f t="shared" si="7"/>
        <v>12</v>
      </c>
      <c r="I26" s="8"/>
    </row>
    <row r="27" spans="1:10" ht="15.95" hidden="1" customHeight="1" x14ac:dyDescent="0.2">
      <c r="A27" s="106" t="s">
        <v>160</v>
      </c>
      <c r="B27" s="20">
        <v>1</v>
      </c>
      <c r="C27" s="20">
        <v>4</v>
      </c>
      <c r="D27" s="84" t="s">
        <v>16</v>
      </c>
      <c r="E27" s="22">
        <v>830</v>
      </c>
      <c r="F27" s="217"/>
      <c r="G27" s="217"/>
      <c r="H27" s="218"/>
      <c r="I27" s="8"/>
    </row>
    <row r="28" spans="1:10" ht="15.95" customHeight="1" x14ac:dyDescent="0.2">
      <c r="A28" s="106" t="s">
        <v>19</v>
      </c>
      <c r="B28" s="19">
        <v>1</v>
      </c>
      <c r="C28" s="20">
        <v>4</v>
      </c>
      <c r="D28" s="21" t="s">
        <v>16</v>
      </c>
      <c r="E28" s="22">
        <v>850</v>
      </c>
      <c r="F28" s="232">
        <v>12</v>
      </c>
      <c r="G28" s="232">
        <v>12</v>
      </c>
      <c r="H28" s="233">
        <v>12</v>
      </c>
      <c r="I28" s="8"/>
    </row>
    <row r="29" spans="1:10" ht="24.75" customHeight="1" x14ac:dyDescent="0.2">
      <c r="A29" s="106" t="s">
        <v>176</v>
      </c>
      <c r="B29" s="19">
        <v>1</v>
      </c>
      <c r="C29" s="20">
        <v>4</v>
      </c>
      <c r="D29" s="21" t="s">
        <v>79</v>
      </c>
      <c r="E29" s="22"/>
      <c r="F29" s="91">
        <f t="shared" ref="F29:G30" si="8">F30</f>
        <v>0.1</v>
      </c>
      <c r="G29" s="91">
        <f t="shared" si="8"/>
        <v>0.1</v>
      </c>
      <c r="H29" s="23">
        <f>H30</f>
        <v>0.1</v>
      </c>
      <c r="I29" s="8"/>
    </row>
    <row r="30" spans="1:10" ht="32.1" customHeight="1" x14ac:dyDescent="0.2">
      <c r="A30" s="35" t="s">
        <v>86</v>
      </c>
      <c r="B30" s="19">
        <v>1</v>
      </c>
      <c r="C30" s="20">
        <v>4</v>
      </c>
      <c r="D30" s="21" t="s">
        <v>79</v>
      </c>
      <c r="E30" s="22">
        <v>200</v>
      </c>
      <c r="F30" s="91">
        <f t="shared" si="8"/>
        <v>0.1</v>
      </c>
      <c r="G30" s="91">
        <f t="shared" si="8"/>
        <v>0.1</v>
      </c>
      <c r="H30" s="23">
        <f>H31</f>
        <v>0.1</v>
      </c>
      <c r="I30" s="8"/>
    </row>
    <row r="31" spans="1:10" ht="32.1" customHeight="1" x14ac:dyDescent="0.2">
      <c r="A31" s="106" t="s">
        <v>17</v>
      </c>
      <c r="B31" s="19">
        <v>1</v>
      </c>
      <c r="C31" s="20">
        <v>4</v>
      </c>
      <c r="D31" s="21" t="s">
        <v>79</v>
      </c>
      <c r="E31" s="22">
        <v>240</v>
      </c>
      <c r="F31" s="217">
        <v>0.1</v>
      </c>
      <c r="G31" s="217">
        <v>0.1</v>
      </c>
      <c r="H31" s="218">
        <v>0.1</v>
      </c>
      <c r="I31" s="8"/>
    </row>
    <row r="32" spans="1:10" ht="17.25" customHeight="1" x14ac:dyDescent="0.2">
      <c r="A32" s="35" t="s">
        <v>177</v>
      </c>
      <c r="B32" s="19">
        <v>1</v>
      </c>
      <c r="C32" s="20">
        <v>4</v>
      </c>
      <c r="D32" s="21" t="s">
        <v>66</v>
      </c>
      <c r="E32" s="22"/>
      <c r="F32" s="91">
        <f t="shared" ref="F32:H33" si="9">F33</f>
        <v>1319.4</v>
      </c>
      <c r="G32" s="91">
        <f t="shared" si="9"/>
        <v>0</v>
      </c>
      <c r="H32" s="23">
        <f t="shared" si="9"/>
        <v>0</v>
      </c>
      <c r="I32" s="8"/>
    </row>
    <row r="33" spans="1:9" ht="48" customHeight="1" x14ac:dyDescent="0.2">
      <c r="A33" s="85" t="s">
        <v>13</v>
      </c>
      <c r="B33" s="19">
        <v>1</v>
      </c>
      <c r="C33" s="20">
        <v>4</v>
      </c>
      <c r="D33" s="21" t="s">
        <v>66</v>
      </c>
      <c r="E33" s="22">
        <v>100</v>
      </c>
      <c r="F33" s="91">
        <f t="shared" si="9"/>
        <v>1319.4</v>
      </c>
      <c r="G33" s="91">
        <f t="shared" si="9"/>
        <v>0</v>
      </c>
      <c r="H33" s="23">
        <f t="shared" si="9"/>
        <v>0</v>
      </c>
      <c r="I33" s="8"/>
    </row>
    <row r="34" spans="1:9" ht="32.1" customHeight="1" x14ac:dyDescent="0.2">
      <c r="A34" s="35" t="s">
        <v>14</v>
      </c>
      <c r="B34" s="19">
        <v>1</v>
      </c>
      <c r="C34" s="20">
        <v>4</v>
      </c>
      <c r="D34" s="21" t="s">
        <v>66</v>
      </c>
      <c r="E34" s="22">
        <v>120</v>
      </c>
      <c r="F34" s="217">
        <v>1319.4</v>
      </c>
      <c r="G34" s="217">
        <v>0</v>
      </c>
      <c r="H34" s="218">
        <v>0</v>
      </c>
      <c r="I34" s="8"/>
    </row>
    <row r="35" spans="1:9" ht="49.5" customHeight="1" x14ac:dyDescent="0.2">
      <c r="A35" s="75" t="s">
        <v>22</v>
      </c>
      <c r="B35" s="15">
        <v>1</v>
      </c>
      <c r="C35" s="15">
        <v>6</v>
      </c>
      <c r="D35" s="39" t="s">
        <v>7</v>
      </c>
      <c r="E35" s="17" t="s">
        <v>7</v>
      </c>
      <c r="F35" s="90">
        <f t="shared" ref="F35:G38" si="10">F36</f>
        <v>37.299999999999997</v>
      </c>
      <c r="G35" s="90">
        <f t="shared" si="10"/>
        <v>37.299999999999997</v>
      </c>
      <c r="H35" s="18">
        <f>H36</f>
        <v>37.299999999999997</v>
      </c>
      <c r="I35" s="8"/>
    </row>
    <row r="36" spans="1:9" ht="15.95" customHeight="1" x14ac:dyDescent="0.2">
      <c r="A36" s="85" t="s">
        <v>15</v>
      </c>
      <c r="B36" s="20">
        <v>1</v>
      </c>
      <c r="C36" s="20">
        <v>6</v>
      </c>
      <c r="D36" s="84" t="s">
        <v>10</v>
      </c>
      <c r="E36" s="22" t="s">
        <v>7</v>
      </c>
      <c r="F36" s="91">
        <f t="shared" si="10"/>
        <v>37.299999999999997</v>
      </c>
      <c r="G36" s="91">
        <f t="shared" si="10"/>
        <v>37.299999999999997</v>
      </c>
      <c r="H36" s="23">
        <f>H37</f>
        <v>37.299999999999997</v>
      </c>
      <c r="I36" s="8"/>
    </row>
    <row r="37" spans="1:9" ht="18" customHeight="1" x14ac:dyDescent="0.2">
      <c r="A37" s="85" t="s">
        <v>83</v>
      </c>
      <c r="B37" s="20">
        <v>1</v>
      </c>
      <c r="C37" s="20">
        <v>6</v>
      </c>
      <c r="D37" s="84" t="s">
        <v>23</v>
      </c>
      <c r="E37" s="22"/>
      <c r="F37" s="91">
        <f t="shared" si="10"/>
        <v>37.299999999999997</v>
      </c>
      <c r="G37" s="91">
        <f t="shared" si="10"/>
        <v>37.299999999999997</v>
      </c>
      <c r="H37" s="23">
        <f>H38</f>
        <v>37.299999999999997</v>
      </c>
      <c r="I37" s="8"/>
    </row>
    <row r="38" spans="1:9" ht="15.95" customHeight="1" x14ac:dyDescent="0.2">
      <c r="A38" s="85" t="s">
        <v>24</v>
      </c>
      <c r="B38" s="20">
        <v>1</v>
      </c>
      <c r="C38" s="20">
        <v>6</v>
      </c>
      <c r="D38" s="84" t="s">
        <v>23</v>
      </c>
      <c r="E38" s="22">
        <v>500</v>
      </c>
      <c r="F38" s="91">
        <f t="shared" si="10"/>
        <v>37.299999999999997</v>
      </c>
      <c r="G38" s="91">
        <f t="shared" si="10"/>
        <v>37.299999999999997</v>
      </c>
      <c r="H38" s="23">
        <f>H39</f>
        <v>37.299999999999997</v>
      </c>
      <c r="I38" s="8"/>
    </row>
    <row r="39" spans="1:9" ht="15.95" customHeight="1" x14ac:dyDescent="0.2">
      <c r="A39" s="85" t="s">
        <v>25</v>
      </c>
      <c r="B39" s="20">
        <v>1</v>
      </c>
      <c r="C39" s="20">
        <v>6</v>
      </c>
      <c r="D39" s="84" t="s">
        <v>23</v>
      </c>
      <c r="E39" s="22">
        <v>540</v>
      </c>
      <c r="F39" s="217">
        <v>37.299999999999997</v>
      </c>
      <c r="G39" s="217">
        <v>37.299999999999997</v>
      </c>
      <c r="H39" s="218">
        <v>37.299999999999997</v>
      </c>
      <c r="I39" s="8"/>
    </row>
    <row r="40" spans="1:9" ht="15.95" hidden="1" customHeight="1" x14ac:dyDescent="0.2">
      <c r="A40" s="105" t="s">
        <v>97</v>
      </c>
      <c r="B40" s="3">
        <v>1</v>
      </c>
      <c r="C40" s="4">
        <v>7</v>
      </c>
      <c r="D40" s="5"/>
      <c r="E40" s="6"/>
      <c r="F40" s="88">
        <f t="shared" ref="F40:H43" si="11">F41</f>
        <v>0</v>
      </c>
      <c r="G40" s="88">
        <f t="shared" si="11"/>
        <v>0</v>
      </c>
      <c r="H40" s="7">
        <f t="shared" si="11"/>
        <v>0</v>
      </c>
      <c r="I40" s="8"/>
    </row>
    <row r="41" spans="1:9" ht="15.95" hidden="1" customHeight="1" x14ac:dyDescent="0.2">
      <c r="A41" s="35" t="s">
        <v>9</v>
      </c>
      <c r="B41" s="9">
        <v>1</v>
      </c>
      <c r="C41" s="10">
        <v>7</v>
      </c>
      <c r="D41" s="11" t="s">
        <v>10</v>
      </c>
      <c r="E41" s="12"/>
      <c r="F41" s="89">
        <f t="shared" si="11"/>
        <v>0</v>
      </c>
      <c r="G41" s="89">
        <f t="shared" si="11"/>
        <v>0</v>
      </c>
      <c r="H41" s="13">
        <f t="shared" si="11"/>
        <v>0</v>
      </c>
      <c r="I41" s="8"/>
    </row>
    <row r="42" spans="1:9" ht="30" hidden="1" customHeight="1" x14ac:dyDescent="0.2">
      <c r="A42" s="35" t="s">
        <v>98</v>
      </c>
      <c r="B42" s="9">
        <v>1</v>
      </c>
      <c r="C42" s="10">
        <v>7</v>
      </c>
      <c r="D42" s="11" t="s">
        <v>99</v>
      </c>
      <c r="E42" s="12"/>
      <c r="F42" s="89">
        <f t="shared" si="11"/>
        <v>0</v>
      </c>
      <c r="G42" s="89">
        <f t="shared" si="11"/>
        <v>0</v>
      </c>
      <c r="H42" s="13">
        <f t="shared" si="11"/>
        <v>0</v>
      </c>
      <c r="I42" s="8"/>
    </row>
    <row r="43" spans="1:9" ht="30" hidden="1" customHeight="1" x14ac:dyDescent="0.2">
      <c r="A43" s="35" t="s">
        <v>86</v>
      </c>
      <c r="B43" s="9">
        <v>1</v>
      </c>
      <c r="C43" s="10">
        <v>7</v>
      </c>
      <c r="D43" s="11" t="s">
        <v>99</v>
      </c>
      <c r="E43" s="12">
        <v>200</v>
      </c>
      <c r="F43" s="89">
        <f t="shared" si="11"/>
        <v>0</v>
      </c>
      <c r="G43" s="89">
        <f t="shared" si="11"/>
        <v>0</v>
      </c>
      <c r="H43" s="13">
        <f t="shared" si="11"/>
        <v>0</v>
      </c>
      <c r="I43" s="8"/>
    </row>
    <row r="44" spans="1:9" ht="30" hidden="1" customHeight="1" x14ac:dyDescent="0.2">
      <c r="A44" s="35" t="s">
        <v>17</v>
      </c>
      <c r="B44" s="9">
        <v>1</v>
      </c>
      <c r="C44" s="10">
        <v>7</v>
      </c>
      <c r="D44" s="11" t="s">
        <v>99</v>
      </c>
      <c r="E44" s="12">
        <v>240</v>
      </c>
      <c r="F44" s="222">
        <v>0</v>
      </c>
      <c r="G44" s="222">
        <v>0</v>
      </c>
      <c r="H44" s="223">
        <v>0</v>
      </c>
      <c r="I44" s="8"/>
    </row>
    <row r="45" spans="1:9" ht="15.95" customHeight="1" x14ac:dyDescent="0.2">
      <c r="A45" s="107" t="s">
        <v>26</v>
      </c>
      <c r="B45" s="14">
        <v>1</v>
      </c>
      <c r="C45" s="15">
        <v>11</v>
      </c>
      <c r="D45" s="16" t="s">
        <v>7</v>
      </c>
      <c r="E45" s="17" t="s">
        <v>7</v>
      </c>
      <c r="F45" s="90">
        <f t="shared" ref="F45:G48" si="12">F46</f>
        <v>40</v>
      </c>
      <c r="G45" s="90">
        <f t="shared" si="12"/>
        <v>40</v>
      </c>
      <c r="H45" s="18">
        <f>H46</f>
        <v>40</v>
      </c>
      <c r="I45" s="8"/>
    </row>
    <row r="46" spans="1:9" ht="15.95" customHeight="1" x14ac:dyDescent="0.2">
      <c r="A46" s="35" t="s">
        <v>9</v>
      </c>
      <c r="B46" s="9">
        <v>1</v>
      </c>
      <c r="C46" s="10">
        <v>11</v>
      </c>
      <c r="D46" s="11" t="s">
        <v>10</v>
      </c>
      <c r="E46" s="12" t="s">
        <v>7</v>
      </c>
      <c r="F46" s="89">
        <f t="shared" si="12"/>
        <v>40</v>
      </c>
      <c r="G46" s="89">
        <f t="shared" si="12"/>
        <v>40</v>
      </c>
      <c r="H46" s="13">
        <f>H47</f>
        <v>40</v>
      </c>
      <c r="I46" s="8"/>
    </row>
    <row r="47" spans="1:9" ht="15.95" customHeight="1" x14ac:dyDescent="0.2">
      <c r="A47" s="35" t="s">
        <v>85</v>
      </c>
      <c r="B47" s="9">
        <v>1</v>
      </c>
      <c r="C47" s="10">
        <v>11</v>
      </c>
      <c r="D47" s="11" t="s">
        <v>27</v>
      </c>
      <c r="E47" s="12" t="s">
        <v>7</v>
      </c>
      <c r="F47" s="89">
        <f t="shared" si="12"/>
        <v>40</v>
      </c>
      <c r="G47" s="89">
        <f t="shared" si="12"/>
        <v>40</v>
      </c>
      <c r="H47" s="13">
        <f>H48</f>
        <v>40</v>
      </c>
      <c r="I47" s="8"/>
    </row>
    <row r="48" spans="1:9" ht="15.95" customHeight="1" x14ac:dyDescent="0.2">
      <c r="A48" s="35" t="s">
        <v>18</v>
      </c>
      <c r="B48" s="9">
        <v>1</v>
      </c>
      <c r="C48" s="10">
        <v>11</v>
      </c>
      <c r="D48" s="11" t="s">
        <v>27</v>
      </c>
      <c r="E48" s="12">
        <v>800</v>
      </c>
      <c r="F48" s="89">
        <f t="shared" si="12"/>
        <v>40</v>
      </c>
      <c r="G48" s="89">
        <f t="shared" si="12"/>
        <v>40</v>
      </c>
      <c r="H48" s="13">
        <f>H49</f>
        <v>40</v>
      </c>
      <c r="I48" s="8"/>
    </row>
    <row r="49" spans="1:9" ht="15.95" customHeight="1" x14ac:dyDescent="0.2">
      <c r="A49" s="106" t="s">
        <v>28</v>
      </c>
      <c r="B49" s="19">
        <v>1</v>
      </c>
      <c r="C49" s="20">
        <v>11</v>
      </c>
      <c r="D49" s="21" t="s">
        <v>27</v>
      </c>
      <c r="E49" s="22">
        <v>870</v>
      </c>
      <c r="F49" s="217">
        <v>40</v>
      </c>
      <c r="G49" s="217">
        <v>40</v>
      </c>
      <c r="H49" s="218">
        <v>40</v>
      </c>
      <c r="I49" s="8"/>
    </row>
    <row r="50" spans="1:9" ht="15.95" customHeight="1" x14ac:dyDescent="0.2">
      <c r="A50" s="108" t="s">
        <v>29</v>
      </c>
      <c r="B50" s="29">
        <v>1</v>
      </c>
      <c r="C50" s="30">
        <v>13</v>
      </c>
      <c r="D50" s="31" t="s">
        <v>7</v>
      </c>
      <c r="E50" s="32" t="s">
        <v>7</v>
      </c>
      <c r="F50" s="93">
        <f t="shared" ref="F50:G50" si="13">F51</f>
        <v>70</v>
      </c>
      <c r="G50" s="93">
        <f t="shared" si="13"/>
        <v>10</v>
      </c>
      <c r="H50" s="33">
        <f>H51</f>
        <v>10</v>
      </c>
      <c r="I50" s="8"/>
    </row>
    <row r="51" spans="1:9" ht="15.95" customHeight="1" x14ac:dyDescent="0.2">
      <c r="A51" s="35" t="s">
        <v>9</v>
      </c>
      <c r="B51" s="9">
        <v>1</v>
      </c>
      <c r="C51" s="10">
        <v>13</v>
      </c>
      <c r="D51" s="11" t="s">
        <v>10</v>
      </c>
      <c r="E51" s="12" t="s">
        <v>7</v>
      </c>
      <c r="F51" s="89">
        <f t="shared" ref="F51:G51" si="14">F52+F55</f>
        <v>70</v>
      </c>
      <c r="G51" s="89">
        <f t="shared" si="14"/>
        <v>10</v>
      </c>
      <c r="H51" s="13">
        <f>H52+H55</f>
        <v>10</v>
      </c>
      <c r="I51" s="8"/>
    </row>
    <row r="52" spans="1:9" ht="32.1" customHeight="1" x14ac:dyDescent="0.2">
      <c r="A52" s="35" t="s">
        <v>178</v>
      </c>
      <c r="B52" s="9">
        <v>1</v>
      </c>
      <c r="C52" s="10">
        <v>13</v>
      </c>
      <c r="D52" s="11" t="s">
        <v>30</v>
      </c>
      <c r="E52" s="12" t="s">
        <v>7</v>
      </c>
      <c r="F52" s="89">
        <f t="shared" ref="F52:G53" si="15">F53</f>
        <v>20</v>
      </c>
      <c r="G52" s="89">
        <f t="shared" si="15"/>
        <v>0</v>
      </c>
      <c r="H52" s="13">
        <f>H53</f>
        <v>0</v>
      </c>
      <c r="I52" s="8"/>
    </row>
    <row r="53" spans="1:9" ht="32.1" customHeight="1" x14ac:dyDescent="0.2">
      <c r="A53" s="35" t="s">
        <v>86</v>
      </c>
      <c r="B53" s="9">
        <v>1</v>
      </c>
      <c r="C53" s="10">
        <v>13</v>
      </c>
      <c r="D53" s="11" t="s">
        <v>30</v>
      </c>
      <c r="E53" s="12">
        <v>200</v>
      </c>
      <c r="F53" s="89">
        <f t="shared" si="15"/>
        <v>20</v>
      </c>
      <c r="G53" s="89">
        <f t="shared" si="15"/>
        <v>0</v>
      </c>
      <c r="H53" s="13">
        <f>H54</f>
        <v>0</v>
      </c>
      <c r="I53" s="8"/>
    </row>
    <row r="54" spans="1:9" ht="32.1" customHeight="1" x14ac:dyDescent="0.2">
      <c r="A54" s="85" t="s">
        <v>17</v>
      </c>
      <c r="B54" s="20">
        <v>1</v>
      </c>
      <c r="C54" s="20">
        <v>13</v>
      </c>
      <c r="D54" s="84" t="s">
        <v>30</v>
      </c>
      <c r="E54" s="22">
        <v>240</v>
      </c>
      <c r="F54" s="217">
        <v>20</v>
      </c>
      <c r="G54" s="217">
        <v>0</v>
      </c>
      <c r="H54" s="218">
        <v>0</v>
      </c>
      <c r="I54" s="8"/>
    </row>
    <row r="55" spans="1:9" ht="15.95" customHeight="1" x14ac:dyDescent="0.2">
      <c r="A55" s="85" t="s">
        <v>31</v>
      </c>
      <c r="B55" s="20">
        <v>1</v>
      </c>
      <c r="C55" s="20">
        <v>13</v>
      </c>
      <c r="D55" s="84" t="s">
        <v>32</v>
      </c>
      <c r="E55" s="22" t="s">
        <v>7</v>
      </c>
      <c r="F55" s="91">
        <f>F56+F58+F60</f>
        <v>50</v>
      </c>
      <c r="G55" s="91">
        <f>G56+G60</f>
        <v>10</v>
      </c>
      <c r="H55" s="23">
        <f>H56+H60</f>
        <v>10</v>
      </c>
      <c r="I55" s="8"/>
    </row>
    <row r="56" spans="1:9" ht="32.1" customHeight="1" x14ac:dyDescent="0.2">
      <c r="A56" s="35" t="s">
        <v>86</v>
      </c>
      <c r="B56" s="20">
        <v>1</v>
      </c>
      <c r="C56" s="20">
        <v>13</v>
      </c>
      <c r="D56" s="84" t="s">
        <v>32</v>
      </c>
      <c r="E56" s="22">
        <v>200</v>
      </c>
      <c r="F56" s="91">
        <f t="shared" ref="F56:G56" si="16">F57</f>
        <v>40</v>
      </c>
      <c r="G56" s="91">
        <f t="shared" si="16"/>
        <v>0</v>
      </c>
      <c r="H56" s="23">
        <f>H57</f>
        <v>0</v>
      </c>
      <c r="I56" s="8"/>
    </row>
    <row r="57" spans="1:9" ht="32.1" customHeight="1" x14ac:dyDescent="0.2">
      <c r="A57" s="106" t="s">
        <v>17</v>
      </c>
      <c r="B57" s="19">
        <v>1</v>
      </c>
      <c r="C57" s="20">
        <v>13</v>
      </c>
      <c r="D57" s="84" t="s">
        <v>32</v>
      </c>
      <c r="E57" s="22">
        <v>240</v>
      </c>
      <c r="F57" s="217">
        <v>40</v>
      </c>
      <c r="G57" s="217">
        <v>0</v>
      </c>
      <c r="H57" s="218">
        <v>0</v>
      </c>
      <c r="I57" s="8"/>
    </row>
    <row r="58" spans="1:9" ht="18" hidden="1" customHeight="1" x14ac:dyDescent="0.2">
      <c r="A58" s="35" t="s">
        <v>71</v>
      </c>
      <c r="B58" s="20">
        <v>1</v>
      </c>
      <c r="C58" s="20">
        <v>13</v>
      </c>
      <c r="D58" s="84" t="s">
        <v>32</v>
      </c>
      <c r="E58" s="22">
        <v>300</v>
      </c>
      <c r="F58" s="89">
        <f t="shared" ref="F58:H58" si="17">F59</f>
        <v>0</v>
      </c>
      <c r="G58" s="89">
        <f t="shared" si="17"/>
        <v>0</v>
      </c>
      <c r="H58" s="13">
        <f t="shared" si="17"/>
        <v>0</v>
      </c>
      <c r="I58" s="8"/>
    </row>
    <row r="59" spans="1:9" ht="16.5" hidden="1" customHeight="1" x14ac:dyDescent="0.2">
      <c r="A59" s="35" t="s">
        <v>161</v>
      </c>
      <c r="B59" s="19">
        <v>1</v>
      </c>
      <c r="C59" s="20">
        <v>13</v>
      </c>
      <c r="D59" s="84" t="s">
        <v>32</v>
      </c>
      <c r="E59" s="22">
        <v>350</v>
      </c>
      <c r="F59" s="222">
        <v>0</v>
      </c>
      <c r="G59" s="222">
        <v>0</v>
      </c>
      <c r="H59" s="223">
        <v>0</v>
      </c>
      <c r="I59" s="8"/>
    </row>
    <row r="60" spans="1:9" ht="15.95" customHeight="1" x14ac:dyDescent="0.2">
      <c r="A60" s="35" t="s">
        <v>18</v>
      </c>
      <c r="B60" s="9">
        <v>1</v>
      </c>
      <c r="C60" s="10">
        <v>13</v>
      </c>
      <c r="D60" s="84" t="s">
        <v>32</v>
      </c>
      <c r="E60" s="12">
        <v>800</v>
      </c>
      <c r="F60" s="89">
        <f t="shared" ref="F60:G60" si="18">F61</f>
        <v>10</v>
      </c>
      <c r="G60" s="89">
        <f t="shared" si="18"/>
        <v>10</v>
      </c>
      <c r="H60" s="13">
        <f>H61</f>
        <v>10</v>
      </c>
      <c r="I60" s="8"/>
    </row>
    <row r="61" spans="1:9" ht="15.95" customHeight="1" x14ac:dyDescent="0.2">
      <c r="A61" s="85" t="s">
        <v>19</v>
      </c>
      <c r="B61" s="19">
        <v>1</v>
      </c>
      <c r="C61" s="20">
        <v>13</v>
      </c>
      <c r="D61" s="84" t="s">
        <v>32</v>
      </c>
      <c r="E61" s="22">
        <v>850</v>
      </c>
      <c r="F61" s="217">
        <v>10</v>
      </c>
      <c r="G61" s="217">
        <v>10</v>
      </c>
      <c r="H61" s="218">
        <v>10</v>
      </c>
      <c r="I61" s="8"/>
    </row>
    <row r="62" spans="1:9" ht="15.95" customHeight="1" x14ac:dyDescent="0.2">
      <c r="A62" s="105" t="s">
        <v>33</v>
      </c>
      <c r="B62" s="3">
        <v>2</v>
      </c>
      <c r="C62" s="4">
        <v>3</v>
      </c>
      <c r="D62" s="5" t="s">
        <v>7</v>
      </c>
      <c r="E62" s="6" t="s">
        <v>7</v>
      </c>
      <c r="F62" s="88">
        <f t="shared" ref="F62:G62" si="19">F63</f>
        <v>195</v>
      </c>
      <c r="G62" s="88">
        <f t="shared" si="19"/>
        <v>217.2</v>
      </c>
      <c r="H62" s="7">
        <f>H63</f>
        <v>225</v>
      </c>
      <c r="I62" s="8"/>
    </row>
    <row r="63" spans="1:9" ht="15.95" customHeight="1" x14ac:dyDescent="0.2">
      <c r="A63" s="35" t="s">
        <v>15</v>
      </c>
      <c r="B63" s="9">
        <v>2</v>
      </c>
      <c r="C63" s="10">
        <v>3</v>
      </c>
      <c r="D63" s="11" t="s">
        <v>10</v>
      </c>
      <c r="E63" s="12" t="s">
        <v>7</v>
      </c>
      <c r="F63" s="89">
        <f>F64+F67</f>
        <v>195</v>
      </c>
      <c r="G63" s="89">
        <f t="shared" ref="G63:H63" si="20">G64+G67</f>
        <v>217.2</v>
      </c>
      <c r="H63" s="13">
        <f t="shared" si="20"/>
        <v>225</v>
      </c>
      <c r="I63" s="8"/>
    </row>
    <row r="64" spans="1:9" ht="15.95" hidden="1" customHeight="1" x14ac:dyDescent="0.2">
      <c r="A64" s="35" t="s">
        <v>194</v>
      </c>
      <c r="B64" s="9">
        <v>2</v>
      </c>
      <c r="C64" s="10">
        <v>3</v>
      </c>
      <c r="D64" s="11" t="s">
        <v>193</v>
      </c>
      <c r="E64" s="36" t="s">
        <v>7</v>
      </c>
      <c r="F64" s="89">
        <f t="shared" ref="F64:H65" si="21">F65</f>
        <v>0</v>
      </c>
      <c r="G64" s="89">
        <f t="shared" si="21"/>
        <v>0</v>
      </c>
      <c r="H64" s="13">
        <f t="shared" si="21"/>
        <v>0</v>
      </c>
      <c r="I64" s="8"/>
    </row>
    <row r="65" spans="1:9" ht="69.75" hidden="1" customHeight="1" x14ac:dyDescent="0.2">
      <c r="A65" s="35" t="s">
        <v>13</v>
      </c>
      <c r="B65" s="9">
        <v>2</v>
      </c>
      <c r="C65" s="10">
        <v>3</v>
      </c>
      <c r="D65" s="11" t="s">
        <v>193</v>
      </c>
      <c r="E65" s="12">
        <v>100</v>
      </c>
      <c r="F65" s="89">
        <f t="shared" si="21"/>
        <v>0</v>
      </c>
      <c r="G65" s="89">
        <f t="shared" si="21"/>
        <v>0</v>
      </c>
      <c r="H65" s="13">
        <f t="shared" si="21"/>
        <v>0</v>
      </c>
      <c r="I65" s="8"/>
    </row>
    <row r="66" spans="1:9" ht="31.5" hidden="1" customHeight="1" x14ac:dyDescent="0.2">
      <c r="A66" s="35" t="s">
        <v>35</v>
      </c>
      <c r="B66" s="9">
        <v>2</v>
      </c>
      <c r="C66" s="10">
        <v>3</v>
      </c>
      <c r="D66" s="11" t="s">
        <v>193</v>
      </c>
      <c r="E66" s="12">
        <v>120</v>
      </c>
      <c r="F66" s="222">
        <v>0</v>
      </c>
      <c r="G66" s="222">
        <v>0</v>
      </c>
      <c r="H66" s="223">
        <v>0</v>
      </c>
      <c r="I66" s="8"/>
    </row>
    <row r="67" spans="1:9" s="38" customFormat="1" ht="32.1" customHeight="1" x14ac:dyDescent="0.25">
      <c r="A67" s="105" t="s">
        <v>179</v>
      </c>
      <c r="B67" s="3">
        <v>2</v>
      </c>
      <c r="C67" s="4">
        <v>3</v>
      </c>
      <c r="D67" s="5" t="s">
        <v>34</v>
      </c>
      <c r="E67" s="253" t="s">
        <v>7</v>
      </c>
      <c r="F67" s="88">
        <f t="shared" ref="F67:G67" si="22">F68+F70</f>
        <v>195</v>
      </c>
      <c r="G67" s="88">
        <f t="shared" si="22"/>
        <v>217.2</v>
      </c>
      <c r="H67" s="7">
        <f>H68+H70</f>
        <v>225</v>
      </c>
      <c r="I67" s="37"/>
    </row>
    <row r="68" spans="1:9" ht="63.95" customHeight="1" x14ac:dyDescent="0.2">
      <c r="A68" s="35" t="s">
        <v>13</v>
      </c>
      <c r="B68" s="9">
        <v>2</v>
      </c>
      <c r="C68" s="10">
        <v>3</v>
      </c>
      <c r="D68" s="11" t="s">
        <v>34</v>
      </c>
      <c r="E68" s="12">
        <v>100</v>
      </c>
      <c r="F68" s="89">
        <f t="shared" ref="F68:G68" si="23">F69</f>
        <v>180</v>
      </c>
      <c r="G68" s="89">
        <f t="shared" si="23"/>
        <v>189.12</v>
      </c>
      <c r="H68" s="13">
        <f>H69</f>
        <v>196.8</v>
      </c>
      <c r="I68" s="8"/>
    </row>
    <row r="69" spans="1:9" ht="32.1" customHeight="1" x14ac:dyDescent="0.2">
      <c r="A69" s="35" t="s">
        <v>35</v>
      </c>
      <c r="B69" s="9">
        <v>2</v>
      </c>
      <c r="C69" s="10">
        <v>3</v>
      </c>
      <c r="D69" s="11" t="s">
        <v>34</v>
      </c>
      <c r="E69" s="12">
        <v>120</v>
      </c>
      <c r="F69" s="224">
        <v>180</v>
      </c>
      <c r="G69" s="224">
        <v>189.12</v>
      </c>
      <c r="H69" s="225">
        <v>196.8</v>
      </c>
      <c r="I69" s="8"/>
    </row>
    <row r="70" spans="1:9" ht="32.1" customHeight="1" x14ac:dyDescent="0.2">
      <c r="A70" s="35" t="s">
        <v>86</v>
      </c>
      <c r="B70" s="9">
        <v>2</v>
      </c>
      <c r="C70" s="10">
        <v>3</v>
      </c>
      <c r="D70" s="11" t="s">
        <v>36</v>
      </c>
      <c r="E70" s="12">
        <v>200</v>
      </c>
      <c r="F70" s="89">
        <f t="shared" ref="F70:G70" si="24">F71</f>
        <v>15</v>
      </c>
      <c r="G70" s="89">
        <f t="shared" si="24"/>
        <v>28.08</v>
      </c>
      <c r="H70" s="13">
        <f>H71</f>
        <v>28.2</v>
      </c>
      <c r="I70" s="8"/>
    </row>
    <row r="71" spans="1:9" ht="32.1" customHeight="1" x14ac:dyDescent="0.2">
      <c r="A71" s="35" t="s">
        <v>17</v>
      </c>
      <c r="B71" s="9">
        <v>2</v>
      </c>
      <c r="C71" s="10">
        <v>3</v>
      </c>
      <c r="D71" s="11" t="s">
        <v>36</v>
      </c>
      <c r="E71" s="12">
        <v>240</v>
      </c>
      <c r="F71" s="224">
        <v>15</v>
      </c>
      <c r="G71" s="224">
        <v>28.08</v>
      </c>
      <c r="H71" s="226">
        <v>28.2</v>
      </c>
      <c r="I71" s="8"/>
    </row>
    <row r="72" spans="1:9" ht="30.75" customHeight="1" x14ac:dyDescent="0.2">
      <c r="A72" s="105" t="s">
        <v>37</v>
      </c>
      <c r="B72" s="3">
        <v>3</v>
      </c>
      <c r="C72" s="10"/>
      <c r="D72" s="11"/>
      <c r="E72" s="12"/>
      <c r="F72" s="88">
        <f t="shared" ref="F72:H74" si="25">F73</f>
        <v>60</v>
      </c>
      <c r="G72" s="88">
        <f t="shared" si="25"/>
        <v>30</v>
      </c>
      <c r="H72" s="7">
        <f>H73</f>
        <v>60</v>
      </c>
      <c r="I72" s="8"/>
    </row>
    <row r="73" spans="1:9" ht="32.25" customHeight="1" x14ac:dyDescent="0.2">
      <c r="A73" s="105" t="s">
        <v>162</v>
      </c>
      <c r="B73" s="3">
        <v>3</v>
      </c>
      <c r="C73" s="4">
        <v>10</v>
      </c>
      <c r="D73" s="5" t="s">
        <v>7</v>
      </c>
      <c r="E73" s="6" t="s">
        <v>7</v>
      </c>
      <c r="F73" s="88">
        <f t="shared" si="25"/>
        <v>60</v>
      </c>
      <c r="G73" s="88">
        <f t="shared" si="25"/>
        <v>30</v>
      </c>
      <c r="H73" s="7">
        <f>H74</f>
        <v>60</v>
      </c>
      <c r="I73" s="8"/>
    </row>
    <row r="74" spans="1:9" ht="18" customHeight="1" x14ac:dyDescent="0.2">
      <c r="A74" s="105" t="s">
        <v>157</v>
      </c>
      <c r="B74" s="9">
        <v>3</v>
      </c>
      <c r="C74" s="10">
        <v>10</v>
      </c>
      <c r="D74" s="11" t="s">
        <v>10</v>
      </c>
      <c r="E74" s="12"/>
      <c r="F74" s="89">
        <f>F75</f>
        <v>60</v>
      </c>
      <c r="G74" s="89">
        <f t="shared" si="25"/>
        <v>30</v>
      </c>
      <c r="H74" s="13">
        <f t="shared" si="25"/>
        <v>60</v>
      </c>
      <c r="I74" s="8"/>
    </row>
    <row r="75" spans="1:9" ht="48" customHeight="1" x14ac:dyDescent="0.2">
      <c r="A75" s="35" t="s">
        <v>38</v>
      </c>
      <c r="B75" s="9">
        <v>3</v>
      </c>
      <c r="C75" s="10">
        <v>10</v>
      </c>
      <c r="D75" s="11" t="s">
        <v>158</v>
      </c>
      <c r="E75" s="12"/>
      <c r="F75" s="89">
        <f t="shared" ref="F75:G76" si="26">F76</f>
        <v>60</v>
      </c>
      <c r="G75" s="89">
        <f t="shared" si="26"/>
        <v>30</v>
      </c>
      <c r="H75" s="13">
        <f>H76</f>
        <v>60</v>
      </c>
      <c r="I75" s="8"/>
    </row>
    <row r="76" spans="1:9" ht="32.1" customHeight="1" x14ac:dyDescent="0.2">
      <c r="A76" s="35" t="s">
        <v>86</v>
      </c>
      <c r="B76" s="9">
        <v>3</v>
      </c>
      <c r="C76" s="10">
        <v>10</v>
      </c>
      <c r="D76" s="11" t="s">
        <v>158</v>
      </c>
      <c r="E76" s="12">
        <v>200</v>
      </c>
      <c r="F76" s="89">
        <f t="shared" si="26"/>
        <v>60</v>
      </c>
      <c r="G76" s="89">
        <f t="shared" si="26"/>
        <v>30</v>
      </c>
      <c r="H76" s="13">
        <f>H77</f>
        <v>60</v>
      </c>
      <c r="I76" s="8"/>
    </row>
    <row r="77" spans="1:9" ht="32.1" customHeight="1" x14ac:dyDescent="0.2">
      <c r="A77" s="106" t="s">
        <v>17</v>
      </c>
      <c r="B77" s="9">
        <v>3</v>
      </c>
      <c r="C77" s="10">
        <v>10</v>
      </c>
      <c r="D77" s="11" t="s">
        <v>158</v>
      </c>
      <c r="E77" s="12">
        <v>240</v>
      </c>
      <c r="F77" s="222">
        <v>60</v>
      </c>
      <c r="G77" s="222">
        <v>30</v>
      </c>
      <c r="H77" s="223">
        <v>60</v>
      </c>
      <c r="I77" s="8"/>
    </row>
    <row r="78" spans="1:9" ht="15.95" customHeight="1" x14ac:dyDescent="0.2">
      <c r="A78" s="107" t="s">
        <v>39</v>
      </c>
      <c r="B78" s="14">
        <v>4</v>
      </c>
      <c r="C78" s="10"/>
      <c r="D78" s="11"/>
      <c r="E78" s="12"/>
      <c r="F78" s="88">
        <f t="shared" ref="F78:G79" si="27">F79</f>
        <v>1701.7</v>
      </c>
      <c r="G78" s="88">
        <f t="shared" si="27"/>
        <v>1361</v>
      </c>
      <c r="H78" s="7">
        <f>H79</f>
        <v>1879</v>
      </c>
      <c r="I78" s="8"/>
    </row>
    <row r="79" spans="1:9" ht="15.95" customHeight="1" x14ac:dyDescent="0.2">
      <c r="A79" s="107" t="s">
        <v>40</v>
      </c>
      <c r="B79" s="14">
        <v>4</v>
      </c>
      <c r="C79" s="15">
        <v>9</v>
      </c>
      <c r="D79" s="16" t="s">
        <v>7</v>
      </c>
      <c r="E79" s="17" t="s">
        <v>7</v>
      </c>
      <c r="F79" s="90">
        <f t="shared" si="27"/>
        <v>1701.7</v>
      </c>
      <c r="G79" s="90">
        <f t="shared" si="27"/>
        <v>1361</v>
      </c>
      <c r="H79" s="18">
        <f>H80</f>
        <v>1879</v>
      </c>
      <c r="I79" s="8"/>
    </row>
    <row r="80" spans="1:9" ht="32.1" customHeight="1" x14ac:dyDescent="0.2">
      <c r="A80" s="105" t="s">
        <v>89</v>
      </c>
      <c r="B80" s="3">
        <v>4</v>
      </c>
      <c r="C80" s="4">
        <v>9</v>
      </c>
      <c r="D80" s="5" t="s">
        <v>41</v>
      </c>
      <c r="E80" s="17"/>
      <c r="F80" s="90">
        <f>F81+F84</f>
        <v>1701.7</v>
      </c>
      <c r="G80" s="90">
        <f t="shared" ref="G80:H80" si="28">G81+G84</f>
        <v>1361</v>
      </c>
      <c r="H80" s="90">
        <f t="shared" si="28"/>
        <v>1879</v>
      </c>
      <c r="I80" s="8"/>
    </row>
    <row r="81" spans="1:9" s="251" customFormat="1" ht="31.5" x14ac:dyDescent="0.2">
      <c r="A81" s="85" t="s">
        <v>208</v>
      </c>
      <c r="B81" s="20">
        <v>4</v>
      </c>
      <c r="C81" s="20">
        <v>9</v>
      </c>
      <c r="D81" s="84" t="s">
        <v>213</v>
      </c>
      <c r="E81" s="17"/>
      <c r="F81" s="91">
        <f t="shared" ref="F81:H82" si="29">F82</f>
        <v>1701.7</v>
      </c>
      <c r="G81" s="91">
        <f t="shared" si="29"/>
        <v>1361</v>
      </c>
      <c r="H81" s="23">
        <f t="shared" si="29"/>
        <v>1879</v>
      </c>
    </row>
    <row r="82" spans="1:9" s="251" customFormat="1" ht="31.5" x14ac:dyDescent="0.2">
      <c r="A82" s="85" t="s">
        <v>86</v>
      </c>
      <c r="B82" s="20">
        <v>4</v>
      </c>
      <c r="C82" s="20">
        <v>9</v>
      </c>
      <c r="D82" s="84" t="s">
        <v>213</v>
      </c>
      <c r="E82" s="22">
        <v>200</v>
      </c>
      <c r="F82" s="91">
        <f t="shared" si="29"/>
        <v>1701.7</v>
      </c>
      <c r="G82" s="91">
        <f t="shared" si="29"/>
        <v>1361</v>
      </c>
      <c r="H82" s="23">
        <f t="shared" si="29"/>
        <v>1879</v>
      </c>
    </row>
    <row r="83" spans="1:9" s="251" customFormat="1" ht="31.5" x14ac:dyDescent="0.2">
      <c r="A83" s="85" t="s">
        <v>17</v>
      </c>
      <c r="B83" s="20">
        <v>4</v>
      </c>
      <c r="C83" s="20">
        <v>9</v>
      </c>
      <c r="D83" s="84" t="s">
        <v>213</v>
      </c>
      <c r="E83" s="22">
        <v>240</v>
      </c>
      <c r="F83" s="217">
        <f>1309+392.7</f>
        <v>1701.7</v>
      </c>
      <c r="G83" s="217">
        <v>1361</v>
      </c>
      <c r="H83" s="218">
        <v>1879</v>
      </c>
    </row>
    <row r="84" spans="1:9" s="251" customFormat="1" ht="31.5" hidden="1" x14ac:dyDescent="0.2">
      <c r="A84" s="85" t="s">
        <v>209</v>
      </c>
      <c r="B84" s="20">
        <v>4</v>
      </c>
      <c r="C84" s="20">
        <v>9</v>
      </c>
      <c r="D84" s="84" t="s">
        <v>210</v>
      </c>
      <c r="E84" s="17"/>
      <c r="F84" s="91">
        <f t="shared" ref="F84:H85" si="30">F85</f>
        <v>0</v>
      </c>
      <c r="G84" s="91">
        <f t="shared" si="30"/>
        <v>0</v>
      </c>
      <c r="H84" s="23">
        <f t="shared" si="30"/>
        <v>0</v>
      </c>
    </row>
    <row r="85" spans="1:9" s="251" customFormat="1" ht="31.5" hidden="1" x14ac:dyDescent="0.2">
      <c r="A85" s="85" t="s">
        <v>86</v>
      </c>
      <c r="B85" s="20">
        <v>4</v>
      </c>
      <c r="C85" s="20">
        <v>9</v>
      </c>
      <c r="D85" s="84" t="s">
        <v>210</v>
      </c>
      <c r="E85" s="22">
        <v>200</v>
      </c>
      <c r="F85" s="91">
        <f t="shared" si="30"/>
        <v>0</v>
      </c>
      <c r="G85" s="91">
        <f t="shared" si="30"/>
        <v>0</v>
      </c>
      <c r="H85" s="23">
        <f t="shared" si="30"/>
        <v>0</v>
      </c>
    </row>
    <row r="86" spans="1:9" s="251" customFormat="1" ht="31.5" hidden="1" x14ac:dyDescent="0.2">
      <c r="A86" s="85" t="s">
        <v>17</v>
      </c>
      <c r="B86" s="20">
        <v>4</v>
      </c>
      <c r="C86" s="20">
        <v>9</v>
      </c>
      <c r="D86" s="84" t="s">
        <v>210</v>
      </c>
      <c r="E86" s="22">
        <v>240</v>
      </c>
      <c r="F86" s="217"/>
      <c r="G86" s="217"/>
      <c r="H86" s="218"/>
    </row>
    <row r="87" spans="1:9" ht="34.5" hidden="1" customHeight="1" x14ac:dyDescent="0.2">
      <c r="A87" s="105" t="s">
        <v>180</v>
      </c>
      <c r="B87" s="3">
        <v>4</v>
      </c>
      <c r="C87" s="4">
        <v>9</v>
      </c>
      <c r="D87" s="5" t="s">
        <v>42</v>
      </c>
      <c r="E87" s="17"/>
      <c r="F87" s="90">
        <f t="shared" ref="F87:G89" si="31">F88</f>
        <v>0</v>
      </c>
      <c r="G87" s="90">
        <f t="shared" si="31"/>
        <v>0</v>
      </c>
      <c r="H87" s="18">
        <f>H88</f>
        <v>0</v>
      </c>
      <c r="I87" s="8"/>
    </row>
    <row r="88" spans="1:9" ht="32.1" hidden="1" customHeight="1" x14ac:dyDescent="0.2">
      <c r="A88" s="35" t="s">
        <v>181</v>
      </c>
      <c r="B88" s="9">
        <v>4</v>
      </c>
      <c r="C88" s="10">
        <v>9</v>
      </c>
      <c r="D88" s="11" t="s">
        <v>43</v>
      </c>
      <c r="E88" s="17"/>
      <c r="F88" s="91">
        <f t="shared" si="31"/>
        <v>0</v>
      </c>
      <c r="G88" s="91">
        <f t="shared" si="31"/>
        <v>0</v>
      </c>
      <c r="H88" s="23">
        <f>H89</f>
        <v>0</v>
      </c>
      <c r="I88" s="8"/>
    </row>
    <row r="89" spans="1:9" ht="32.1" hidden="1" customHeight="1" x14ac:dyDescent="0.2">
      <c r="A89" s="35" t="s">
        <v>86</v>
      </c>
      <c r="B89" s="9">
        <v>4</v>
      </c>
      <c r="C89" s="10">
        <v>9</v>
      </c>
      <c r="D89" s="11" t="s">
        <v>43</v>
      </c>
      <c r="E89" s="22">
        <v>200</v>
      </c>
      <c r="F89" s="91">
        <f t="shared" si="31"/>
        <v>0</v>
      </c>
      <c r="G89" s="91">
        <f t="shared" si="31"/>
        <v>0</v>
      </c>
      <c r="H89" s="23">
        <f>H90</f>
        <v>0</v>
      </c>
      <c r="I89" s="8"/>
    </row>
    <row r="90" spans="1:9" ht="32.1" hidden="1" customHeight="1" x14ac:dyDescent="0.2">
      <c r="A90" s="106" t="s">
        <v>17</v>
      </c>
      <c r="B90" s="9">
        <v>4</v>
      </c>
      <c r="C90" s="10">
        <v>9</v>
      </c>
      <c r="D90" s="11" t="s">
        <v>43</v>
      </c>
      <c r="E90" s="22">
        <v>240</v>
      </c>
      <c r="F90" s="249"/>
      <c r="G90" s="249"/>
      <c r="H90" s="250"/>
      <c r="I90" s="8"/>
    </row>
    <row r="91" spans="1:9" ht="33" hidden="1" customHeight="1" x14ac:dyDescent="0.2">
      <c r="A91" s="105" t="s">
        <v>182</v>
      </c>
      <c r="B91" s="3">
        <v>4</v>
      </c>
      <c r="C91" s="4">
        <v>9</v>
      </c>
      <c r="D91" s="5" t="s">
        <v>44</v>
      </c>
      <c r="E91" s="17"/>
      <c r="F91" s="90">
        <f t="shared" ref="F91:G93" si="32">F92</f>
        <v>0</v>
      </c>
      <c r="G91" s="90">
        <f t="shared" si="32"/>
        <v>0</v>
      </c>
      <c r="H91" s="18">
        <f>H92</f>
        <v>0</v>
      </c>
      <c r="I91" s="8"/>
    </row>
    <row r="92" spans="1:9" ht="31.5" hidden="1" customHeight="1" x14ac:dyDescent="0.2">
      <c r="A92" s="35" t="s">
        <v>183</v>
      </c>
      <c r="B92" s="9">
        <v>4</v>
      </c>
      <c r="C92" s="10">
        <v>9</v>
      </c>
      <c r="D92" s="11" t="s">
        <v>45</v>
      </c>
      <c r="E92" s="17"/>
      <c r="F92" s="91">
        <f t="shared" si="32"/>
        <v>0</v>
      </c>
      <c r="G92" s="91">
        <f t="shared" si="32"/>
        <v>0</v>
      </c>
      <c r="H92" s="23">
        <f>H93</f>
        <v>0</v>
      </c>
      <c r="I92" s="8"/>
    </row>
    <row r="93" spans="1:9" ht="32.1" hidden="1" customHeight="1" x14ac:dyDescent="0.2">
      <c r="A93" s="35" t="s">
        <v>86</v>
      </c>
      <c r="B93" s="9">
        <v>4</v>
      </c>
      <c r="C93" s="10">
        <v>9</v>
      </c>
      <c r="D93" s="11" t="s">
        <v>45</v>
      </c>
      <c r="E93" s="22">
        <v>200</v>
      </c>
      <c r="F93" s="91">
        <f t="shared" si="32"/>
        <v>0</v>
      </c>
      <c r="G93" s="91">
        <f t="shared" si="32"/>
        <v>0</v>
      </c>
      <c r="H93" s="23">
        <f>H94</f>
        <v>0</v>
      </c>
      <c r="I93" s="8"/>
    </row>
    <row r="94" spans="1:9" ht="32.1" hidden="1" customHeight="1" x14ac:dyDescent="0.2">
      <c r="A94" s="106" t="s">
        <v>17</v>
      </c>
      <c r="B94" s="9">
        <v>4</v>
      </c>
      <c r="C94" s="10">
        <v>9</v>
      </c>
      <c r="D94" s="11" t="s">
        <v>45</v>
      </c>
      <c r="E94" s="22">
        <v>240</v>
      </c>
      <c r="F94" s="217">
        <v>0</v>
      </c>
      <c r="G94" s="217">
        <v>0</v>
      </c>
      <c r="H94" s="218">
        <v>0</v>
      </c>
      <c r="I94" s="8"/>
    </row>
    <row r="95" spans="1:9" ht="15.95" customHeight="1" x14ac:dyDescent="0.2">
      <c r="A95" s="107" t="s">
        <v>46</v>
      </c>
      <c r="B95" s="14">
        <v>5</v>
      </c>
      <c r="C95" s="15" t="s">
        <v>7</v>
      </c>
      <c r="D95" s="16" t="s">
        <v>7</v>
      </c>
      <c r="E95" s="17" t="s">
        <v>7</v>
      </c>
      <c r="F95" s="90">
        <f t="shared" ref="F95:G96" si="33">F96</f>
        <v>906.1</v>
      </c>
      <c r="G95" s="90">
        <f t="shared" si="33"/>
        <v>230</v>
      </c>
      <c r="H95" s="18">
        <f>H96</f>
        <v>200</v>
      </c>
      <c r="I95" s="8"/>
    </row>
    <row r="96" spans="1:9" ht="15.95" customHeight="1" x14ac:dyDescent="0.2">
      <c r="A96" s="107" t="s">
        <v>47</v>
      </c>
      <c r="B96" s="3">
        <v>5</v>
      </c>
      <c r="C96" s="4">
        <v>3</v>
      </c>
      <c r="D96" s="5"/>
      <c r="E96" s="6"/>
      <c r="F96" s="88">
        <f t="shared" si="33"/>
        <v>906.1</v>
      </c>
      <c r="G96" s="88">
        <f t="shared" si="33"/>
        <v>230</v>
      </c>
      <c r="H96" s="7">
        <f>H97</f>
        <v>200</v>
      </c>
      <c r="I96" s="8"/>
    </row>
    <row r="97" spans="1:9" ht="32.1" customHeight="1" x14ac:dyDescent="0.2">
      <c r="A97" s="105" t="s">
        <v>91</v>
      </c>
      <c r="B97" s="3">
        <v>5</v>
      </c>
      <c r="C97" s="4">
        <v>3</v>
      </c>
      <c r="D97" s="5" t="s">
        <v>48</v>
      </c>
      <c r="E97" s="6" t="s">
        <v>7</v>
      </c>
      <c r="F97" s="88">
        <f t="shared" ref="F97:G97" si="34">F98+F102+F106+F112</f>
        <v>906.1</v>
      </c>
      <c r="G97" s="88">
        <f t="shared" si="34"/>
        <v>230</v>
      </c>
      <c r="H97" s="7">
        <f>H98+H102+H106+H112</f>
        <v>200</v>
      </c>
      <c r="I97" s="8"/>
    </row>
    <row r="98" spans="1:9" ht="46.5" customHeight="1" x14ac:dyDescent="0.2">
      <c r="A98" s="105" t="s">
        <v>90</v>
      </c>
      <c r="B98" s="3">
        <v>5</v>
      </c>
      <c r="C98" s="4">
        <v>3</v>
      </c>
      <c r="D98" s="5" t="s">
        <v>49</v>
      </c>
      <c r="E98" s="6"/>
      <c r="F98" s="88">
        <f t="shared" ref="F98:G100" si="35">F99</f>
        <v>795.5</v>
      </c>
      <c r="G98" s="88">
        <f t="shared" si="35"/>
        <v>100</v>
      </c>
      <c r="H98" s="7">
        <f>H99</f>
        <v>100</v>
      </c>
      <c r="I98" s="8"/>
    </row>
    <row r="99" spans="1:9" ht="33.75" customHeight="1" x14ac:dyDescent="0.2">
      <c r="A99" s="35" t="s">
        <v>184</v>
      </c>
      <c r="B99" s="9">
        <v>5</v>
      </c>
      <c r="C99" s="10">
        <v>3</v>
      </c>
      <c r="D99" s="11" t="s">
        <v>50</v>
      </c>
      <c r="E99" s="12"/>
      <c r="F99" s="89">
        <f t="shared" si="35"/>
        <v>795.5</v>
      </c>
      <c r="G99" s="89">
        <f t="shared" si="35"/>
        <v>100</v>
      </c>
      <c r="H99" s="13">
        <f>H100</f>
        <v>100</v>
      </c>
      <c r="I99" s="8"/>
    </row>
    <row r="100" spans="1:9" ht="32.1" customHeight="1" x14ac:dyDescent="0.2">
      <c r="A100" s="35" t="s">
        <v>86</v>
      </c>
      <c r="B100" s="9">
        <v>5</v>
      </c>
      <c r="C100" s="10">
        <v>3</v>
      </c>
      <c r="D100" s="11" t="s">
        <v>50</v>
      </c>
      <c r="E100" s="12">
        <v>200</v>
      </c>
      <c r="F100" s="89">
        <f t="shared" si="35"/>
        <v>795.5</v>
      </c>
      <c r="G100" s="89">
        <f t="shared" si="35"/>
        <v>100</v>
      </c>
      <c r="H100" s="13">
        <f>H101</f>
        <v>100</v>
      </c>
      <c r="I100" s="8"/>
    </row>
    <row r="101" spans="1:9" ht="32.1" customHeight="1" x14ac:dyDescent="0.2">
      <c r="A101" s="35" t="s">
        <v>17</v>
      </c>
      <c r="B101" s="9">
        <v>5</v>
      </c>
      <c r="C101" s="10">
        <v>3</v>
      </c>
      <c r="D101" s="11" t="s">
        <v>50</v>
      </c>
      <c r="E101" s="12">
        <v>240</v>
      </c>
      <c r="F101" s="224">
        <v>795.5</v>
      </c>
      <c r="G101" s="224">
        <v>100</v>
      </c>
      <c r="H101" s="225">
        <v>100</v>
      </c>
      <c r="I101" s="8"/>
    </row>
    <row r="102" spans="1:9" ht="32.1" hidden="1" customHeight="1" x14ac:dyDescent="0.2">
      <c r="A102" s="105" t="s">
        <v>92</v>
      </c>
      <c r="B102" s="3">
        <v>5</v>
      </c>
      <c r="C102" s="4">
        <v>3</v>
      </c>
      <c r="D102" s="5" t="s">
        <v>51</v>
      </c>
      <c r="E102" s="6"/>
      <c r="F102" s="88">
        <f t="shared" ref="F102:G104" si="36">F103</f>
        <v>0</v>
      </c>
      <c r="G102" s="88">
        <f t="shared" si="36"/>
        <v>0</v>
      </c>
      <c r="H102" s="7">
        <f>H103</f>
        <v>0</v>
      </c>
      <c r="I102" s="8"/>
    </row>
    <row r="103" spans="1:9" ht="32.25" hidden="1" customHeight="1" x14ac:dyDescent="0.2">
      <c r="A103" s="35" t="s">
        <v>186</v>
      </c>
      <c r="B103" s="9">
        <v>5</v>
      </c>
      <c r="C103" s="10">
        <v>3</v>
      </c>
      <c r="D103" s="11" t="s">
        <v>52</v>
      </c>
      <c r="E103" s="12"/>
      <c r="F103" s="89">
        <f t="shared" si="36"/>
        <v>0</v>
      </c>
      <c r="G103" s="89">
        <f t="shared" si="36"/>
        <v>0</v>
      </c>
      <c r="H103" s="13">
        <f>H104</f>
        <v>0</v>
      </c>
      <c r="I103" s="8"/>
    </row>
    <row r="104" spans="1:9" ht="32.1" hidden="1" customHeight="1" x14ac:dyDescent="0.2">
      <c r="A104" s="35" t="s">
        <v>86</v>
      </c>
      <c r="B104" s="9">
        <v>5</v>
      </c>
      <c r="C104" s="10">
        <v>3</v>
      </c>
      <c r="D104" s="11" t="s">
        <v>52</v>
      </c>
      <c r="E104" s="12">
        <v>200</v>
      </c>
      <c r="F104" s="89">
        <f t="shared" si="36"/>
        <v>0</v>
      </c>
      <c r="G104" s="89">
        <f t="shared" si="36"/>
        <v>0</v>
      </c>
      <c r="H104" s="13">
        <f>H105</f>
        <v>0</v>
      </c>
      <c r="I104" s="8"/>
    </row>
    <row r="105" spans="1:9" ht="32.1" hidden="1" customHeight="1" x14ac:dyDescent="0.2">
      <c r="A105" s="35" t="s">
        <v>17</v>
      </c>
      <c r="B105" s="9">
        <v>5</v>
      </c>
      <c r="C105" s="10">
        <v>3</v>
      </c>
      <c r="D105" s="11" t="s">
        <v>52</v>
      </c>
      <c r="E105" s="12">
        <v>240</v>
      </c>
      <c r="F105" s="222">
        <v>0</v>
      </c>
      <c r="G105" s="222">
        <v>0</v>
      </c>
      <c r="H105" s="223">
        <v>0</v>
      </c>
      <c r="I105" s="8"/>
    </row>
    <row r="106" spans="1:9" ht="48" customHeight="1" x14ac:dyDescent="0.2">
      <c r="A106" s="105" t="s">
        <v>93</v>
      </c>
      <c r="B106" s="3">
        <v>5</v>
      </c>
      <c r="C106" s="4">
        <v>3</v>
      </c>
      <c r="D106" s="5" t="s">
        <v>53</v>
      </c>
      <c r="E106" s="6"/>
      <c r="F106" s="88">
        <f t="shared" ref="F106:G108" si="37">F107</f>
        <v>30</v>
      </c>
      <c r="G106" s="88">
        <f t="shared" si="37"/>
        <v>50</v>
      </c>
      <c r="H106" s="7">
        <f>H107</f>
        <v>50</v>
      </c>
      <c r="I106" s="8"/>
    </row>
    <row r="107" spans="1:9" ht="33.75" customHeight="1" x14ac:dyDescent="0.2">
      <c r="A107" s="35" t="s">
        <v>185</v>
      </c>
      <c r="B107" s="9">
        <v>5</v>
      </c>
      <c r="C107" s="10">
        <v>3</v>
      </c>
      <c r="D107" s="11" t="s">
        <v>54</v>
      </c>
      <c r="E107" s="12"/>
      <c r="F107" s="89">
        <f>F108+F110</f>
        <v>30</v>
      </c>
      <c r="G107" s="89">
        <f t="shared" ref="G107:H107" si="38">G108+G110</f>
        <v>50</v>
      </c>
      <c r="H107" s="13">
        <f t="shared" si="38"/>
        <v>50</v>
      </c>
      <c r="I107" s="8"/>
    </row>
    <row r="108" spans="1:9" ht="32.1" customHeight="1" x14ac:dyDescent="0.2">
      <c r="A108" s="35" t="s">
        <v>86</v>
      </c>
      <c r="B108" s="9">
        <v>5</v>
      </c>
      <c r="C108" s="10">
        <v>3</v>
      </c>
      <c r="D108" s="11" t="s">
        <v>54</v>
      </c>
      <c r="E108" s="12">
        <v>200</v>
      </c>
      <c r="F108" s="89">
        <f t="shared" si="37"/>
        <v>30</v>
      </c>
      <c r="G108" s="89">
        <f t="shared" si="37"/>
        <v>50</v>
      </c>
      <c r="H108" s="13">
        <f>H109</f>
        <v>50</v>
      </c>
      <c r="I108" s="8"/>
    </row>
    <row r="109" spans="1:9" ht="32.1" customHeight="1" x14ac:dyDescent="0.2">
      <c r="A109" s="35" t="s">
        <v>17</v>
      </c>
      <c r="B109" s="9">
        <v>5</v>
      </c>
      <c r="C109" s="10">
        <v>3</v>
      </c>
      <c r="D109" s="11" t="s">
        <v>54</v>
      </c>
      <c r="E109" s="12">
        <v>240</v>
      </c>
      <c r="F109" s="222">
        <v>30</v>
      </c>
      <c r="G109" s="222">
        <v>50</v>
      </c>
      <c r="H109" s="223">
        <v>50</v>
      </c>
      <c r="I109" s="8"/>
    </row>
    <row r="110" spans="1:9" ht="18" hidden="1" customHeight="1" x14ac:dyDescent="0.2">
      <c r="A110" s="35" t="s">
        <v>18</v>
      </c>
      <c r="B110" s="9">
        <v>5</v>
      </c>
      <c r="C110" s="10">
        <v>3</v>
      </c>
      <c r="D110" s="11" t="s">
        <v>54</v>
      </c>
      <c r="E110" s="12">
        <v>800</v>
      </c>
      <c r="F110" s="89">
        <f>F111</f>
        <v>0</v>
      </c>
      <c r="G110" s="89">
        <f t="shared" ref="G110:H110" si="39">G111</f>
        <v>0</v>
      </c>
      <c r="H110" s="13">
        <f t="shared" si="39"/>
        <v>0</v>
      </c>
      <c r="I110" s="8"/>
    </row>
    <row r="111" spans="1:9" ht="19.5" hidden="1" customHeight="1" x14ac:dyDescent="0.2">
      <c r="A111" s="85" t="s">
        <v>19</v>
      </c>
      <c r="B111" s="9">
        <v>5</v>
      </c>
      <c r="C111" s="10">
        <v>3</v>
      </c>
      <c r="D111" s="11" t="s">
        <v>54</v>
      </c>
      <c r="E111" s="12">
        <v>850</v>
      </c>
      <c r="F111" s="222"/>
      <c r="G111" s="222"/>
      <c r="H111" s="223"/>
      <c r="I111" s="8"/>
    </row>
    <row r="112" spans="1:9" ht="48" customHeight="1" x14ac:dyDescent="0.2">
      <c r="A112" s="105" t="s">
        <v>94</v>
      </c>
      <c r="B112" s="3">
        <v>5</v>
      </c>
      <c r="C112" s="4">
        <v>3</v>
      </c>
      <c r="D112" s="5" t="s">
        <v>55</v>
      </c>
      <c r="E112" s="6"/>
      <c r="F112" s="88">
        <f t="shared" ref="F112:G114" si="40">F113</f>
        <v>80.599999999999994</v>
      </c>
      <c r="G112" s="88">
        <f t="shared" si="40"/>
        <v>80</v>
      </c>
      <c r="H112" s="7">
        <f>H113</f>
        <v>50</v>
      </c>
      <c r="I112" s="8"/>
    </row>
    <row r="113" spans="1:9" ht="33" customHeight="1" x14ac:dyDescent="0.2">
      <c r="A113" s="35" t="s">
        <v>187</v>
      </c>
      <c r="B113" s="20">
        <v>5</v>
      </c>
      <c r="C113" s="20">
        <v>3</v>
      </c>
      <c r="D113" s="84" t="s">
        <v>56</v>
      </c>
      <c r="E113" s="22"/>
      <c r="F113" s="91">
        <f t="shared" si="40"/>
        <v>80.599999999999994</v>
      </c>
      <c r="G113" s="91">
        <f t="shared" si="40"/>
        <v>80</v>
      </c>
      <c r="H113" s="13">
        <f>H114</f>
        <v>50</v>
      </c>
      <c r="I113" s="8"/>
    </row>
    <row r="114" spans="1:9" ht="32.1" customHeight="1" x14ac:dyDescent="0.2">
      <c r="A114" s="85" t="s">
        <v>86</v>
      </c>
      <c r="B114" s="20">
        <v>5</v>
      </c>
      <c r="C114" s="20">
        <v>3</v>
      </c>
      <c r="D114" s="84" t="s">
        <v>56</v>
      </c>
      <c r="E114" s="22">
        <v>200</v>
      </c>
      <c r="F114" s="91">
        <f t="shared" si="40"/>
        <v>80.599999999999994</v>
      </c>
      <c r="G114" s="91">
        <f t="shared" si="40"/>
        <v>80</v>
      </c>
      <c r="H114" s="13">
        <f>H115</f>
        <v>50</v>
      </c>
      <c r="I114" s="8"/>
    </row>
    <row r="115" spans="1:9" ht="32.1" customHeight="1" x14ac:dyDescent="0.2">
      <c r="A115" s="85" t="s">
        <v>17</v>
      </c>
      <c r="B115" s="20">
        <v>5</v>
      </c>
      <c r="C115" s="20">
        <v>3</v>
      </c>
      <c r="D115" s="84" t="s">
        <v>56</v>
      </c>
      <c r="E115" s="22">
        <v>240</v>
      </c>
      <c r="F115" s="217">
        <v>80.599999999999994</v>
      </c>
      <c r="G115" s="217">
        <v>80</v>
      </c>
      <c r="H115" s="223">
        <v>50</v>
      </c>
      <c r="I115" s="8"/>
    </row>
    <row r="116" spans="1:9" ht="15.95" hidden="1" customHeight="1" x14ac:dyDescent="0.2">
      <c r="A116" s="116" t="s">
        <v>57</v>
      </c>
      <c r="B116" s="41">
        <v>7</v>
      </c>
      <c r="C116" s="41">
        <v>7</v>
      </c>
      <c r="D116" s="84"/>
      <c r="E116" s="22"/>
      <c r="F116" s="90">
        <f t="shared" ref="F116:G119" si="41">F117</f>
        <v>0</v>
      </c>
      <c r="G116" s="90">
        <f t="shared" si="41"/>
        <v>0</v>
      </c>
      <c r="H116" s="7">
        <f>H117</f>
        <v>0</v>
      </c>
      <c r="I116" s="8"/>
    </row>
    <row r="117" spans="1:9" ht="15.95" hidden="1" customHeight="1" x14ac:dyDescent="0.2">
      <c r="A117" s="85" t="s">
        <v>9</v>
      </c>
      <c r="B117" s="20">
        <v>7</v>
      </c>
      <c r="C117" s="20">
        <v>7</v>
      </c>
      <c r="D117" s="84" t="s">
        <v>10</v>
      </c>
      <c r="E117" s="22"/>
      <c r="F117" s="91">
        <f t="shared" si="41"/>
        <v>0</v>
      </c>
      <c r="G117" s="91">
        <f t="shared" si="41"/>
        <v>0</v>
      </c>
      <c r="H117" s="23">
        <f>H118</f>
        <v>0</v>
      </c>
      <c r="I117" s="8"/>
    </row>
    <row r="118" spans="1:9" ht="32.1" hidden="1" customHeight="1" x14ac:dyDescent="0.2">
      <c r="A118" s="85" t="s">
        <v>58</v>
      </c>
      <c r="B118" s="51">
        <v>7</v>
      </c>
      <c r="C118" s="51">
        <v>7</v>
      </c>
      <c r="D118" s="84" t="s">
        <v>59</v>
      </c>
      <c r="E118" s="22"/>
      <c r="F118" s="91">
        <f t="shared" si="41"/>
        <v>0</v>
      </c>
      <c r="G118" s="91">
        <f t="shared" si="41"/>
        <v>0</v>
      </c>
      <c r="H118" s="18">
        <f>H119</f>
        <v>0</v>
      </c>
      <c r="I118" s="8"/>
    </row>
    <row r="119" spans="1:9" ht="32.1" hidden="1" customHeight="1" x14ac:dyDescent="0.2">
      <c r="A119" s="85" t="s">
        <v>86</v>
      </c>
      <c r="B119" s="51">
        <v>7</v>
      </c>
      <c r="C119" s="51">
        <v>7</v>
      </c>
      <c r="D119" s="84" t="s">
        <v>59</v>
      </c>
      <c r="E119" s="22">
        <v>200</v>
      </c>
      <c r="F119" s="91">
        <f t="shared" si="41"/>
        <v>0</v>
      </c>
      <c r="G119" s="91">
        <f t="shared" si="41"/>
        <v>0</v>
      </c>
      <c r="H119" s="23">
        <f>H120</f>
        <v>0</v>
      </c>
      <c r="I119" s="8"/>
    </row>
    <row r="120" spans="1:9" ht="32.1" hidden="1" customHeight="1" x14ac:dyDescent="0.2">
      <c r="A120" s="113" t="s">
        <v>17</v>
      </c>
      <c r="B120" s="51">
        <v>7</v>
      </c>
      <c r="C120" s="51">
        <v>7</v>
      </c>
      <c r="D120" s="84" t="s">
        <v>59</v>
      </c>
      <c r="E120" s="22">
        <v>240</v>
      </c>
      <c r="F120" s="217">
        <v>0</v>
      </c>
      <c r="G120" s="217">
        <v>0</v>
      </c>
      <c r="H120" s="218">
        <v>0</v>
      </c>
      <c r="I120" s="8"/>
    </row>
    <row r="121" spans="1:9" ht="15.95" customHeight="1" x14ac:dyDescent="0.2">
      <c r="A121" s="116" t="s">
        <v>60</v>
      </c>
      <c r="B121" s="41">
        <v>8</v>
      </c>
      <c r="C121" s="41" t="s">
        <v>7</v>
      </c>
      <c r="D121" s="64" t="s">
        <v>7</v>
      </c>
      <c r="E121" s="45" t="s">
        <v>7</v>
      </c>
      <c r="F121" s="94">
        <f t="shared" ref="F121:G122" si="42">F122</f>
        <v>3532.5</v>
      </c>
      <c r="G121" s="94">
        <f t="shared" si="42"/>
        <v>2050</v>
      </c>
      <c r="H121" s="46">
        <f>H122</f>
        <v>2100</v>
      </c>
      <c r="I121" s="8"/>
    </row>
    <row r="122" spans="1:9" ht="15.95" customHeight="1" x14ac:dyDescent="0.2">
      <c r="A122" s="116" t="s">
        <v>61</v>
      </c>
      <c r="B122" s="41">
        <v>8</v>
      </c>
      <c r="C122" s="41">
        <v>1</v>
      </c>
      <c r="D122" s="64" t="s">
        <v>7</v>
      </c>
      <c r="E122" s="45" t="s">
        <v>7</v>
      </c>
      <c r="F122" s="94">
        <f t="shared" si="42"/>
        <v>3532.5</v>
      </c>
      <c r="G122" s="94">
        <f t="shared" si="42"/>
        <v>2050</v>
      </c>
      <c r="H122" s="47">
        <f>H123</f>
        <v>2100</v>
      </c>
      <c r="I122" s="8"/>
    </row>
    <row r="123" spans="1:9" ht="32.1" customHeight="1" x14ac:dyDescent="0.2">
      <c r="A123" s="75" t="s">
        <v>95</v>
      </c>
      <c r="B123" s="15">
        <v>8</v>
      </c>
      <c r="C123" s="15">
        <v>1</v>
      </c>
      <c r="D123" s="39" t="s">
        <v>62</v>
      </c>
      <c r="E123" s="17" t="s">
        <v>7</v>
      </c>
      <c r="F123" s="90">
        <f>F124+F132</f>
        <v>3532.5</v>
      </c>
      <c r="G123" s="90">
        <f t="shared" ref="G123:H123" si="43">G124+G132</f>
        <v>2050</v>
      </c>
      <c r="H123" s="7">
        <f t="shared" si="43"/>
        <v>2100</v>
      </c>
      <c r="I123" s="8"/>
    </row>
    <row r="124" spans="1:9" ht="35.25" customHeight="1" x14ac:dyDescent="0.2">
      <c r="A124" s="85" t="s">
        <v>188</v>
      </c>
      <c r="B124" s="51">
        <v>8</v>
      </c>
      <c r="C124" s="51">
        <v>1</v>
      </c>
      <c r="D124" s="84" t="s">
        <v>63</v>
      </c>
      <c r="E124" s="52"/>
      <c r="F124" s="96">
        <f t="shared" ref="F124:G124" si="44">F125+F127+F129</f>
        <v>2532.5</v>
      </c>
      <c r="G124" s="96">
        <f t="shared" si="44"/>
        <v>2050</v>
      </c>
      <c r="H124" s="49">
        <f>H125+H127+H129</f>
        <v>2100</v>
      </c>
      <c r="I124" s="8"/>
    </row>
    <row r="125" spans="1:9" ht="63.95" customHeight="1" x14ac:dyDescent="0.2">
      <c r="A125" s="85" t="s">
        <v>13</v>
      </c>
      <c r="B125" s="51">
        <v>8</v>
      </c>
      <c r="C125" s="51">
        <v>1</v>
      </c>
      <c r="D125" s="84" t="s">
        <v>63</v>
      </c>
      <c r="E125" s="52">
        <v>100</v>
      </c>
      <c r="F125" s="96">
        <f t="shared" ref="F125:G125" si="45">F126</f>
        <v>2432.5</v>
      </c>
      <c r="G125" s="96">
        <f t="shared" si="45"/>
        <v>2000</v>
      </c>
      <c r="H125" s="49">
        <f>H126</f>
        <v>2000</v>
      </c>
      <c r="I125" s="8"/>
    </row>
    <row r="126" spans="1:9" ht="18.75" x14ac:dyDescent="0.2">
      <c r="A126" s="112" t="s">
        <v>64</v>
      </c>
      <c r="B126" s="42">
        <v>8</v>
      </c>
      <c r="C126" s="43">
        <v>1</v>
      </c>
      <c r="D126" s="11" t="s">
        <v>63</v>
      </c>
      <c r="E126" s="48">
        <v>110</v>
      </c>
      <c r="F126" s="229">
        <v>2432.5</v>
      </c>
      <c r="G126" s="229">
        <v>2000</v>
      </c>
      <c r="H126" s="230">
        <v>2000</v>
      </c>
      <c r="I126" s="8"/>
    </row>
    <row r="127" spans="1:9" ht="32.1" customHeight="1" x14ac:dyDescent="0.2">
      <c r="A127" s="35" t="s">
        <v>86</v>
      </c>
      <c r="B127" s="50">
        <v>8</v>
      </c>
      <c r="C127" s="51">
        <v>1</v>
      </c>
      <c r="D127" s="11" t="s">
        <v>63</v>
      </c>
      <c r="E127" s="52">
        <v>200</v>
      </c>
      <c r="F127" s="96">
        <f t="shared" ref="F127:G127" si="46">F128</f>
        <v>100</v>
      </c>
      <c r="G127" s="96">
        <f t="shared" si="46"/>
        <v>50</v>
      </c>
      <c r="H127" s="53">
        <f>H128</f>
        <v>100</v>
      </c>
      <c r="I127" s="8"/>
    </row>
    <row r="128" spans="1:9" ht="32.1" customHeight="1" x14ac:dyDescent="0.2">
      <c r="A128" s="113" t="s">
        <v>17</v>
      </c>
      <c r="B128" s="54">
        <v>8</v>
      </c>
      <c r="C128" s="55">
        <v>1</v>
      </c>
      <c r="D128" s="11" t="s">
        <v>63</v>
      </c>
      <c r="E128" s="56">
        <v>240</v>
      </c>
      <c r="F128" s="234">
        <v>100</v>
      </c>
      <c r="G128" s="234">
        <v>50</v>
      </c>
      <c r="H128" s="235">
        <v>100</v>
      </c>
      <c r="I128" s="8"/>
    </row>
    <row r="129" spans="1:9" ht="15.95" customHeight="1" x14ac:dyDescent="0.2">
      <c r="A129" s="85" t="s">
        <v>18</v>
      </c>
      <c r="B129" s="42">
        <v>8</v>
      </c>
      <c r="C129" s="43">
        <v>1</v>
      </c>
      <c r="D129" s="11" t="s">
        <v>63</v>
      </c>
      <c r="E129" s="48">
        <v>800</v>
      </c>
      <c r="F129" s="95">
        <f>F131+F130</f>
        <v>0</v>
      </c>
      <c r="G129" s="95">
        <f t="shared" ref="G129" si="47">G131</f>
        <v>0</v>
      </c>
      <c r="H129" s="49">
        <f>H131</f>
        <v>0</v>
      </c>
      <c r="I129" s="8"/>
    </row>
    <row r="130" spans="1:9" ht="15.95" hidden="1" customHeight="1" x14ac:dyDescent="0.2">
      <c r="A130" s="85" t="s">
        <v>160</v>
      </c>
      <c r="B130" s="42">
        <v>8</v>
      </c>
      <c r="C130" s="43">
        <v>1</v>
      </c>
      <c r="D130" s="11" t="s">
        <v>63</v>
      </c>
      <c r="E130" s="48">
        <v>830</v>
      </c>
      <c r="F130" s="229">
        <v>0</v>
      </c>
      <c r="G130" s="229">
        <v>0</v>
      </c>
      <c r="H130" s="230">
        <v>0</v>
      </c>
      <c r="I130" s="8"/>
    </row>
    <row r="131" spans="1:9" ht="15.95" customHeight="1" x14ac:dyDescent="0.2">
      <c r="A131" s="85" t="s">
        <v>19</v>
      </c>
      <c r="B131" s="42">
        <v>8</v>
      </c>
      <c r="C131" s="43">
        <v>1</v>
      </c>
      <c r="D131" s="11" t="s">
        <v>63</v>
      </c>
      <c r="E131" s="48">
        <v>850</v>
      </c>
      <c r="F131" s="229">
        <v>0</v>
      </c>
      <c r="G131" s="229">
        <v>0</v>
      </c>
      <c r="H131" s="230">
        <v>0</v>
      </c>
      <c r="I131" s="8"/>
    </row>
    <row r="132" spans="1:9" ht="18.75" customHeight="1" x14ac:dyDescent="0.2">
      <c r="A132" s="105" t="s">
        <v>177</v>
      </c>
      <c r="B132" s="14">
        <v>8</v>
      </c>
      <c r="C132" s="15">
        <v>1</v>
      </c>
      <c r="D132" s="5" t="s">
        <v>65</v>
      </c>
      <c r="E132" s="17"/>
      <c r="F132" s="90">
        <f t="shared" ref="F132:G133" si="48">F133</f>
        <v>1000</v>
      </c>
      <c r="G132" s="90">
        <f t="shared" si="48"/>
        <v>0</v>
      </c>
      <c r="H132" s="18">
        <f>H133</f>
        <v>0</v>
      </c>
      <c r="I132" s="8"/>
    </row>
    <row r="133" spans="1:9" ht="63.95" customHeight="1" x14ac:dyDescent="0.2">
      <c r="A133" s="85" t="s">
        <v>13</v>
      </c>
      <c r="B133" s="50">
        <v>8</v>
      </c>
      <c r="C133" s="51">
        <v>1</v>
      </c>
      <c r="D133" s="11" t="s">
        <v>65</v>
      </c>
      <c r="E133" s="52">
        <v>100</v>
      </c>
      <c r="F133" s="96">
        <f t="shared" si="48"/>
        <v>1000</v>
      </c>
      <c r="G133" s="96">
        <f t="shared" si="48"/>
        <v>0</v>
      </c>
      <c r="H133" s="53">
        <f>H134</f>
        <v>0</v>
      </c>
      <c r="I133" s="8"/>
    </row>
    <row r="134" spans="1:9" ht="15.95" customHeight="1" x14ac:dyDescent="0.2">
      <c r="A134" s="112" t="s">
        <v>64</v>
      </c>
      <c r="B134" s="50">
        <v>8</v>
      </c>
      <c r="C134" s="51">
        <v>1</v>
      </c>
      <c r="D134" s="11" t="s">
        <v>65</v>
      </c>
      <c r="E134" s="52">
        <v>110</v>
      </c>
      <c r="F134" s="227">
        <v>1000</v>
      </c>
      <c r="G134" s="227">
        <v>0</v>
      </c>
      <c r="H134" s="228">
        <v>0</v>
      </c>
      <c r="I134" s="8"/>
    </row>
    <row r="135" spans="1:9" ht="15.95" customHeight="1" x14ac:dyDescent="0.2">
      <c r="A135" s="107" t="s">
        <v>67</v>
      </c>
      <c r="B135" s="40">
        <v>10</v>
      </c>
      <c r="C135" s="51"/>
      <c r="D135" s="11"/>
      <c r="E135" s="52"/>
      <c r="F135" s="90">
        <f t="shared" ref="F135:H139" si="49">F136</f>
        <v>671.1</v>
      </c>
      <c r="G135" s="90">
        <f t="shared" si="49"/>
        <v>671.1</v>
      </c>
      <c r="H135" s="18">
        <f>H136</f>
        <v>671.1</v>
      </c>
      <c r="I135" s="8"/>
    </row>
    <row r="136" spans="1:9" ht="15.95" customHeight="1" x14ac:dyDescent="0.2">
      <c r="A136" s="109" t="s">
        <v>68</v>
      </c>
      <c r="B136" s="40">
        <v>10</v>
      </c>
      <c r="C136" s="41">
        <v>1</v>
      </c>
      <c r="D136" s="44" t="s">
        <v>7</v>
      </c>
      <c r="E136" s="45" t="s">
        <v>7</v>
      </c>
      <c r="F136" s="94">
        <f t="shared" si="49"/>
        <v>671.1</v>
      </c>
      <c r="G136" s="94">
        <f t="shared" si="49"/>
        <v>671.1</v>
      </c>
      <c r="H136" s="46">
        <f>H137</f>
        <v>671.1</v>
      </c>
      <c r="I136" s="8"/>
    </row>
    <row r="137" spans="1:9" ht="15.95" customHeight="1" x14ac:dyDescent="0.2">
      <c r="A137" s="114" t="s">
        <v>69</v>
      </c>
      <c r="B137" s="54">
        <v>10</v>
      </c>
      <c r="C137" s="55">
        <v>1</v>
      </c>
      <c r="D137" s="34" t="s">
        <v>10</v>
      </c>
      <c r="E137" s="56" t="s">
        <v>7</v>
      </c>
      <c r="F137" s="97">
        <f t="shared" si="49"/>
        <v>671.1</v>
      </c>
      <c r="G137" s="97">
        <f t="shared" si="49"/>
        <v>671.1</v>
      </c>
      <c r="H137" s="57">
        <f>H138</f>
        <v>671.1</v>
      </c>
      <c r="I137" s="8"/>
    </row>
    <row r="138" spans="1:9" ht="32.1" customHeight="1" x14ac:dyDescent="0.2">
      <c r="A138" s="115" t="s">
        <v>70</v>
      </c>
      <c r="B138" s="42">
        <v>10</v>
      </c>
      <c r="C138" s="43">
        <v>1</v>
      </c>
      <c r="D138" s="11" t="s">
        <v>84</v>
      </c>
      <c r="E138" s="48" t="s">
        <v>7</v>
      </c>
      <c r="F138" s="95">
        <f t="shared" si="49"/>
        <v>671.1</v>
      </c>
      <c r="G138" s="95">
        <f t="shared" si="49"/>
        <v>671.1</v>
      </c>
      <c r="H138" s="49">
        <f>H139</f>
        <v>671.1</v>
      </c>
      <c r="I138" s="8"/>
    </row>
    <row r="139" spans="1:9" ht="15.95" customHeight="1" x14ac:dyDescent="0.2">
      <c r="A139" s="110" t="s">
        <v>71</v>
      </c>
      <c r="B139" s="50">
        <v>10</v>
      </c>
      <c r="C139" s="51">
        <v>1</v>
      </c>
      <c r="D139" s="11" t="s">
        <v>84</v>
      </c>
      <c r="E139" s="52">
        <v>300</v>
      </c>
      <c r="F139" s="96">
        <f>F140</f>
        <v>671.1</v>
      </c>
      <c r="G139" s="96">
        <f t="shared" si="49"/>
        <v>671.1</v>
      </c>
      <c r="H139" s="53">
        <f t="shared" si="49"/>
        <v>671.1</v>
      </c>
      <c r="I139" s="8"/>
    </row>
    <row r="140" spans="1:9" ht="15.95" customHeight="1" x14ac:dyDescent="0.2">
      <c r="A140" s="231" t="s">
        <v>171</v>
      </c>
      <c r="B140" s="50">
        <v>10</v>
      </c>
      <c r="C140" s="51">
        <v>1</v>
      </c>
      <c r="D140" s="84" t="s">
        <v>84</v>
      </c>
      <c r="E140" s="52">
        <v>310</v>
      </c>
      <c r="F140" s="227">
        <v>671.1</v>
      </c>
      <c r="G140" s="227">
        <v>671.1</v>
      </c>
      <c r="H140" s="228">
        <v>671.1</v>
      </c>
      <c r="I140" s="8"/>
    </row>
    <row r="141" spans="1:9" ht="15.95" hidden="1" customHeight="1" x14ac:dyDescent="0.2">
      <c r="A141" s="111" t="s">
        <v>72</v>
      </c>
      <c r="B141" s="58">
        <v>11</v>
      </c>
      <c r="C141" s="59" t="s">
        <v>7</v>
      </c>
      <c r="D141" s="60" t="s">
        <v>7</v>
      </c>
      <c r="E141" s="61" t="s">
        <v>7</v>
      </c>
      <c r="F141" s="98">
        <f t="shared" ref="F141:G145" si="50">F142</f>
        <v>0</v>
      </c>
      <c r="G141" s="98">
        <f t="shared" si="50"/>
        <v>0</v>
      </c>
      <c r="H141" s="62">
        <f>H142</f>
        <v>0</v>
      </c>
      <c r="I141" s="8"/>
    </row>
    <row r="142" spans="1:9" ht="18.75" hidden="1" x14ac:dyDescent="0.2">
      <c r="A142" s="116" t="s">
        <v>75</v>
      </c>
      <c r="B142" s="41">
        <v>11</v>
      </c>
      <c r="C142" s="41">
        <v>5</v>
      </c>
      <c r="D142" s="64" t="s">
        <v>7</v>
      </c>
      <c r="E142" s="45" t="s">
        <v>7</v>
      </c>
      <c r="F142" s="94">
        <f t="shared" si="50"/>
        <v>0</v>
      </c>
      <c r="G142" s="94">
        <f t="shared" si="50"/>
        <v>0</v>
      </c>
      <c r="H142" s="46">
        <f>H143</f>
        <v>0</v>
      </c>
      <c r="I142" s="8"/>
    </row>
    <row r="143" spans="1:9" ht="15.95" hidden="1" customHeight="1" x14ac:dyDescent="0.2">
      <c r="A143" s="85" t="s">
        <v>9</v>
      </c>
      <c r="B143" s="20">
        <v>11</v>
      </c>
      <c r="C143" s="20">
        <v>5</v>
      </c>
      <c r="D143" s="84" t="s">
        <v>10</v>
      </c>
      <c r="E143" s="22"/>
      <c r="F143" s="91">
        <f t="shared" si="50"/>
        <v>0</v>
      </c>
      <c r="G143" s="91">
        <f t="shared" si="50"/>
        <v>0</v>
      </c>
      <c r="H143" s="23">
        <f>H144</f>
        <v>0</v>
      </c>
      <c r="I143" s="8"/>
    </row>
    <row r="144" spans="1:9" ht="18" hidden="1" customHeight="1" x14ac:dyDescent="0.2">
      <c r="A144" s="35" t="s">
        <v>73</v>
      </c>
      <c r="B144" s="51">
        <v>11</v>
      </c>
      <c r="C144" s="51">
        <v>5</v>
      </c>
      <c r="D144" s="84" t="s">
        <v>74</v>
      </c>
      <c r="E144" s="52" t="s">
        <v>7</v>
      </c>
      <c r="F144" s="96">
        <f t="shared" si="50"/>
        <v>0</v>
      </c>
      <c r="G144" s="96">
        <f t="shared" si="50"/>
        <v>0</v>
      </c>
      <c r="H144" s="53">
        <f>H145</f>
        <v>0</v>
      </c>
      <c r="I144" s="8"/>
    </row>
    <row r="145" spans="1:9" ht="32.1" hidden="1" customHeight="1" x14ac:dyDescent="0.2">
      <c r="A145" s="35" t="s">
        <v>86</v>
      </c>
      <c r="B145" s="42">
        <v>11</v>
      </c>
      <c r="C145" s="43">
        <v>5</v>
      </c>
      <c r="D145" s="84" t="s">
        <v>74</v>
      </c>
      <c r="E145" s="12">
        <v>200</v>
      </c>
      <c r="F145" s="89">
        <f t="shared" si="50"/>
        <v>0</v>
      </c>
      <c r="G145" s="89">
        <f t="shared" si="50"/>
        <v>0</v>
      </c>
      <c r="H145" s="13">
        <f>H146</f>
        <v>0</v>
      </c>
      <c r="I145" s="8"/>
    </row>
    <row r="146" spans="1:9" ht="32.1" hidden="1" customHeight="1" x14ac:dyDescent="0.2">
      <c r="A146" s="85" t="s">
        <v>17</v>
      </c>
      <c r="B146" s="51">
        <v>11</v>
      </c>
      <c r="C146" s="51">
        <v>5</v>
      </c>
      <c r="D146" s="84" t="s">
        <v>74</v>
      </c>
      <c r="E146" s="22">
        <v>240</v>
      </c>
      <c r="F146" s="217">
        <v>0</v>
      </c>
      <c r="G146" s="217">
        <v>0</v>
      </c>
      <c r="H146" s="218">
        <v>0</v>
      </c>
      <c r="I146" s="8"/>
    </row>
    <row r="147" spans="1:9" ht="15.95" customHeight="1" x14ac:dyDescent="0.2">
      <c r="A147" s="75" t="s">
        <v>76</v>
      </c>
      <c r="B147" s="15">
        <v>99</v>
      </c>
      <c r="C147" s="15"/>
      <c r="D147" s="39" t="s">
        <v>7</v>
      </c>
      <c r="E147" s="17" t="s">
        <v>7</v>
      </c>
      <c r="F147" s="90">
        <f t="shared" ref="F147:H151" si="51">F148</f>
        <v>0</v>
      </c>
      <c r="G147" s="90">
        <f t="shared" si="51"/>
        <v>228.4</v>
      </c>
      <c r="H147" s="18">
        <f t="shared" si="51"/>
        <v>504.7</v>
      </c>
      <c r="I147" s="8"/>
    </row>
    <row r="148" spans="1:9" ht="15.95" customHeight="1" x14ac:dyDescent="0.2">
      <c r="A148" s="85" t="s">
        <v>76</v>
      </c>
      <c r="B148" s="20">
        <v>99</v>
      </c>
      <c r="C148" s="20">
        <v>99</v>
      </c>
      <c r="D148" s="84"/>
      <c r="E148" s="22"/>
      <c r="F148" s="91">
        <f t="shared" si="51"/>
        <v>0</v>
      </c>
      <c r="G148" s="91">
        <f t="shared" si="51"/>
        <v>228.4</v>
      </c>
      <c r="H148" s="23">
        <f t="shared" si="51"/>
        <v>504.7</v>
      </c>
      <c r="I148" s="8"/>
    </row>
    <row r="149" spans="1:9" ht="15.95" customHeight="1" x14ac:dyDescent="0.2">
      <c r="A149" s="85" t="s">
        <v>9</v>
      </c>
      <c r="B149" s="20">
        <v>99</v>
      </c>
      <c r="C149" s="20">
        <v>99</v>
      </c>
      <c r="D149" s="84" t="s">
        <v>10</v>
      </c>
      <c r="E149" s="22"/>
      <c r="F149" s="91">
        <f t="shared" si="51"/>
        <v>0</v>
      </c>
      <c r="G149" s="91">
        <f t="shared" si="51"/>
        <v>228.4</v>
      </c>
      <c r="H149" s="23">
        <f t="shared" si="51"/>
        <v>504.7</v>
      </c>
      <c r="I149" s="8"/>
    </row>
    <row r="150" spans="1:9" ht="15.95" customHeight="1" x14ac:dyDescent="0.2">
      <c r="A150" s="85" t="s">
        <v>76</v>
      </c>
      <c r="B150" s="20">
        <v>99</v>
      </c>
      <c r="C150" s="20">
        <v>99</v>
      </c>
      <c r="D150" s="84" t="s">
        <v>77</v>
      </c>
      <c r="E150" s="22"/>
      <c r="F150" s="91">
        <f t="shared" si="51"/>
        <v>0</v>
      </c>
      <c r="G150" s="91">
        <f t="shared" si="51"/>
        <v>228.4</v>
      </c>
      <c r="H150" s="23">
        <f t="shared" si="51"/>
        <v>504.7</v>
      </c>
      <c r="I150" s="8"/>
    </row>
    <row r="151" spans="1:9" ht="15.95" customHeight="1" x14ac:dyDescent="0.2">
      <c r="A151" s="85" t="s">
        <v>76</v>
      </c>
      <c r="B151" s="20">
        <v>99</v>
      </c>
      <c r="C151" s="20">
        <v>99</v>
      </c>
      <c r="D151" s="84" t="s">
        <v>77</v>
      </c>
      <c r="E151" s="22">
        <v>900</v>
      </c>
      <c r="F151" s="91">
        <f t="shared" si="51"/>
        <v>0</v>
      </c>
      <c r="G151" s="91">
        <f t="shared" si="51"/>
        <v>228.4</v>
      </c>
      <c r="H151" s="23">
        <f t="shared" si="51"/>
        <v>504.7</v>
      </c>
      <c r="I151" s="8"/>
    </row>
    <row r="152" spans="1:9" ht="15.95" customHeight="1" x14ac:dyDescent="0.2">
      <c r="A152" s="85" t="s">
        <v>76</v>
      </c>
      <c r="B152" s="20">
        <v>99</v>
      </c>
      <c r="C152" s="20">
        <v>99</v>
      </c>
      <c r="D152" s="84" t="s">
        <v>77</v>
      </c>
      <c r="E152" s="22">
        <v>990</v>
      </c>
      <c r="F152" s="217">
        <v>0</v>
      </c>
      <c r="G152" s="217">
        <v>228.4</v>
      </c>
      <c r="H152" s="218">
        <v>504.7</v>
      </c>
      <c r="I152" s="8"/>
    </row>
    <row r="153" spans="1:9" ht="18.75" x14ac:dyDescent="0.25">
      <c r="A153" s="241" t="s">
        <v>78</v>
      </c>
      <c r="B153" s="65"/>
      <c r="C153" s="65"/>
      <c r="D153" s="66"/>
      <c r="E153" s="67"/>
      <c r="F153" s="90">
        <f>F9+F62+F72+F78+F95+F121+F135+F147</f>
        <v>14189.500000000002</v>
      </c>
      <c r="G153" s="90">
        <f>G9+G62+G72+G78+G95+G121+G135+G147</f>
        <v>9350.9</v>
      </c>
      <c r="H153" s="46">
        <f>H9+H62+H72+H78+H95+H121+H135+H147</f>
        <v>10319.1</v>
      </c>
      <c r="I153" s="8"/>
    </row>
    <row r="154" spans="1:9" ht="15" x14ac:dyDescent="0.2">
      <c r="A154" s="69"/>
    </row>
  </sheetData>
  <autoFilter ref="A7:H153">
    <filterColumn colId="5" showButton="0"/>
    <filterColumn colId="6" showButton="0"/>
  </autoFilter>
  <mergeCells count="9">
    <mergeCell ref="E1:H1"/>
    <mergeCell ref="A4:H4"/>
    <mergeCell ref="F7:H7"/>
    <mergeCell ref="A7:A8"/>
    <mergeCell ref="B7:B8"/>
    <mergeCell ref="C7:C8"/>
    <mergeCell ref="D7:D8"/>
    <mergeCell ref="E7:E8"/>
    <mergeCell ref="E2:H2"/>
  </mergeCells>
  <printOptions horizontalCentered="1"/>
  <pageMargins left="0.98425196850393704" right="0.39370078740157483" top="0.78740157480314965" bottom="0.78740157480314965" header="0.51181102362204722" footer="0.51181102362204722"/>
  <pageSetup paperSize="9" scale="68" fitToHeight="0" orientation="portrait" r:id="rId1"/>
  <headerFooter alignWithMargins="0">
    <oddFooter>Страница &amp;P из &amp;N</oddFooter>
  </headerFooter>
  <ignoredErrors>
    <ignoredError sqref="H67 H51 F52:H53 F51:G51 F67:G67 F75:H76 H97 F97:G97 F62:H62 F60:H60 F56:H56 F78:H79 F19:H19 G55:H55 F107:H107 F11 G11:H12 F63:H63" formula="1"/>
    <ignoredError sqref="H121" evalError="1"/>
  </ignoredError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4"/>
  <sheetViews>
    <sheetView workbookViewId="0">
      <selection activeCell="E16" sqref="E16"/>
    </sheetView>
  </sheetViews>
  <sheetFormatPr defaultRowHeight="12.75" x14ac:dyDescent="0.2"/>
  <cols>
    <col min="1" max="1" width="3.140625" style="126" customWidth="1"/>
    <col min="2" max="2" width="38.7109375" style="126" customWidth="1"/>
    <col min="3" max="3" width="12.140625" style="126" customWidth="1"/>
    <col min="4" max="4" width="13.5703125" style="126" customWidth="1"/>
    <col min="5" max="5" width="14" style="126" customWidth="1"/>
    <col min="6" max="6" width="11.5703125" style="126" customWidth="1"/>
    <col min="7" max="7" width="11.7109375" style="126" customWidth="1"/>
    <col min="8" max="8" width="13.7109375" style="126" customWidth="1"/>
    <col min="9" max="9" width="11.85546875" style="126" customWidth="1"/>
    <col min="10" max="10" width="11" style="126" customWidth="1"/>
    <col min="11" max="11" width="14.7109375" style="126" customWidth="1"/>
    <col min="12" max="263" width="9.140625" style="126"/>
    <col min="264" max="264" width="3.140625" style="126" customWidth="1"/>
    <col min="265" max="265" width="38.7109375" style="126" customWidth="1"/>
    <col min="266" max="266" width="18.28515625" style="126" customWidth="1"/>
    <col min="267" max="267" width="20" style="126" customWidth="1"/>
    <col min="268" max="519" width="9.140625" style="126"/>
    <col min="520" max="520" width="3.140625" style="126" customWidth="1"/>
    <col min="521" max="521" width="38.7109375" style="126" customWidth="1"/>
    <col min="522" max="522" width="18.28515625" style="126" customWidth="1"/>
    <col min="523" max="523" width="20" style="126" customWidth="1"/>
    <col min="524" max="775" width="9.140625" style="126"/>
    <col min="776" max="776" width="3.140625" style="126" customWidth="1"/>
    <col min="777" max="777" width="38.7109375" style="126" customWidth="1"/>
    <col min="778" max="778" width="18.28515625" style="126" customWidth="1"/>
    <col min="779" max="779" width="20" style="126" customWidth="1"/>
    <col min="780" max="1031" width="9.140625" style="126"/>
    <col min="1032" max="1032" width="3.140625" style="126" customWidth="1"/>
    <col min="1033" max="1033" width="38.7109375" style="126" customWidth="1"/>
    <col min="1034" max="1034" width="18.28515625" style="126" customWidth="1"/>
    <col min="1035" max="1035" width="20" style="126" customWidth="1"/>
    <col min="1036" max="1287" width="9.140625" style="126"/>
    <col min="1288" max="1288" width="3.140625" style="126" customWidth="1"/>
    <col min="1289" max="1289" width="38.7109375" style="126" customWidth="1"/>
    <col min="1290" max="1290" width="18.28515625" style="126" customWidth="1"/>
    <col min="1291" max="1291" width="20" style="126" customWidth="1"/>
    <col min="1292" max="1543" width="9.140625" style="126"/>
    <col min="1544" max="1544" width="3.140625" style="126" customWidth="1"/>
    <col min="1545" max="1545" width="38.7109375" style="126" customWidth="1"/>
    <col min="1546" max="1546" width="18.28515625" style="126" customWidth="1"/>
    <col min="1547" max="1547" width="20" style="126" customWidth="1"/>
    <col min="1548" max="1799" width="9.140625" style="126"/>
    <col min="1800" max="1800" width="3.140625" style="126" customWidth="1"/>
    <col min="1801" max="1801" width="38.7109375" style="126" customWidth="1"/>
    <col min="1802" max="1802" width="18.28515625" style="126" customWidth="1"/>
    <col min="1803" max="1803" width="20" style="126" customWidth="1"/>
    <col min="1804" max="2055" width="9.140625" style="126"/>
    <col min="2056" max="2056" width="3.140625" style="126" customWidth="1"/>
    <col min="2057" max="2057" width="38.7109375" style="126" customWidth="1"/>
    <col min="2058" max="2058" width="18.28515625" style="126" customWidth="1"/>
    <col min="2059" max="2059" width="20" style="126" customWidth="1"/>
    <col min="2060" max="2311" width="9.140625" style="126"/>
    <col min="2312" max="2312" width="3.140625" style="126" customWidth="1"/>
    <col min="2313" max="2313" width="38.7109375" style="126" customWidth="1"/>
    <col min="2314" max="2314" width="18.28515625" style="126" customWidth="1"/>
    <col min="2315" max="2315" width="20" style="126" customWidth="1"/>
    <col min="2316" max="2567" width="9.140625" style="126"/>
    <col min="2568" max="2568" width="3.140625" style="126" customWidth="1"/>
    <col min="2569" max="2569" width="38.7109375" style="126" customWidth="1"/>
    <col min="2570" max="2570" width="18.28515625" style="126" customWidth="1"/>
    <col min="2571" max="2571" width="20" style="126" customWidth="1"/>
    <col min="2572" max="2823" width="9.140625" style="126"/>
    <col min="2824" max="2824" width="3.140625" style="126" customWidth="1"/>
    <col min="2825" max="2825" width="38.7109375" style="126" customWidth="1"/>
    <col min="2826" max="2826" width="18.28515625" style="126" customWidth="1"/>
    <col min="2827" max="2827" width="20" style="126" customWidth="1"/>
    <col min="2828" max="3079" width="9.140625" style="126"/>
    <col min="3080" max="3080" width="3.140625" style="126" customWidth="1"/>
    <col min="3081" max="3081" width="38.7109375" style="126" customWidth="1"/>
    <col min="3082" max="3082" width="18.28515625" style="126" customWidth="1"/>
    <col min="3083" max="3083" width="20" style="126" customWidth="1"/>
    <col min="3084" max="3335" width="9.140625" style="126"/>
    <col min="3336" max="3336" width="3.140625" style="126" customWidth="1"/>
    <col min="3337" max="3337" width="38.7109375" style="126" customWidth="1"/>
    <col min="3338" max="3338" width="18.28515625" style="126" customWidth="1"/>
    <col min="3339" max="3339" width="20" style="126" customWidth="1"/>
    <col min="3340" max="3591" width="9.140625" style="126"/>
    <col min="3592" max="3592" width="3.140625" style="126" customWidth="1"/>
    <col min="3593" max="3593" width="38.7109375" style="126" customWidth="1"/>
    <col min="3594" max="3594" width="18.28515625" style="126" customWidth="1"/>
    <col min="3595" max="3595" width="20" style="126" customWidth="1"/>
    <col min="3596" max="3847" width="9.140625" style="126"/>
    <col min="3848" max="3848" width="3.140625" style="126" customWidth="1"/>
    <col min="3849" max="3849" width="38.7109375" style="126" customWidth="1"/>
    <col min="3850" max="3850" width="18.28515625" style="126" customWidth="1"/>
    <col min="3851" max="3851" width="20" style="126" customWidth="1"/>
    <col min="3852" max="4103" width="9.140625" style="126"/>
    <col min="4104" max="4104" width="3.140625" style="126" customWidth="1"/>
    <col min="4105" max="4105" width="38.7109375" style="126" customWidth="1"/>
    <col min="4106" max="4106" width="18.28515625" style="126" customWidth="1"/>
    <col min="4107" max="4107" width="20" style="126" customWidth="1"/>
    <col min="4108" max="4359" width="9.140625" style="126"/>
    <col min="4360" max="4360" width="3.140625" style="126" customWidth="1"/>
    <col min="4361" max="4361" width="38.7109375" style="126" customWidth="1"/>
    <col min="4362" max="4362" width="18.28515625" style="126" customWidth="1"/>
    <col min="4363" max="4363" width="20" style="126" customWidth="1"/>
    <col min="4364" max="4615" width="9.140625" style="126"/>
    <col min="4616" max="4616" width="3.140625" style="126" customWidth="1"/>
    <col min="4617" max="4617" width="38.7109375" style="126" customWidth="1"/>
    <col min="4618" max="4618" width="18.28515625" style="126" customWidth="1"/>
    <col min="4619" max="4619" width="20" style="126" customWidth="1"/>
    <col min="4620" max="4871" width="9.140625" style="126"/>
    <col min="4872" max="4872" width="3.140625" style="126" customWidth="1"/>
    <col min="4873" max="4873" width="38.7109375" style="126" customWidth="1"/>
    <col min="4874" max="4874" width="18.28515625" style="126" customWidth="1"/>
    <col min="4875" max="4875" width="20" style="126" customWidth="1"/>
    <col min="4876" max="5127" width="9.140625" style="126"/>
    <col min="5128" max="5128" width="3.140625" style="126" customWidth="1"/>
    <col min="5129" max="5129" width="38.7109375" style="126" customWidth="1"/>
    <col min="5130" max="5130" width="18.28515625" style="126" customWidth="1"/>
    <col min="5131" max="5131" width="20" style="126" customWidth="1"/>
    <col min="5132" max="5383" width="9.140625" style="126"/>
    <col min="5384" max="5384" width="3.140625" style="126" customWidth="1"/>
    <col min="5385" max="5385" width="38.7109375" style="126" customWidth="1"/>
    <col min="5386" max="5386" width="18.28515625" style="126" customWidth="1"/>
    <col min="5387" max="5387" width="20" style="126" customWidth="1"/>
    <col min="5388" max="5639" width="9.140625" style="126"/>
    <col min="5640" max="5640" width="3.140625" style="126" customWidth="1"/>
    <col min="5641" max="5641" width="38.7109375" style="126" customWidth="1"/>
    <col min="5642" max="5642" width="18.28515625" style="126" customWidth="1"/>
    <col min="5643" max="5643" width="20" style="126" customWidth="1"/>
    <col min="5644" max="5895" width="9.140625" style="126"/>
    <col min="5896" max="5896" width="3.140625" style="126" customWidth="1"/>
    <col min="5897" max="5897" width="38.7109375" style="126" customWidth="1"/>
    <col min="5898" max="5898" width="18.28515625" style="126" customWidth="1"/>
    <col min="5899" max="5899" width="20" style="126" customWidth="1"/>
    <col min="5900" max="6151" width="9.140625" style="126"/>
    <col min="6152" max="6152" width="3.140625" style="126" customWidth="1"/>
    <col min="6153" max="6153" width="38.7109375" style="126" customWidth="1"/>
    <col min="6154" max="6154" width="18.28515625" style="126" customWidth="1"/>
    <col min="6155" max="6155" width="20" style="126" customWidth="1"/>
    <col min="6156" max="6407" width="9.140625" style="126"/>
    <col min="6408" max="6408" width="3.140625" style="126" customWidth="1"/>
    <col min="6409" max="6409" width="38.7109375" style="126" customWidth="1"/>
    <col min="6410" max="6410" width="18.28515625" style="126" customWidth="1"/>
    <col min="6411" max="6411" width="20" style="126" customWidth="1"/>
    <col min="6412" max="6663" width="9.140625" style="126"/>
    <col min="6664" max="6664" width="3.140625" style="126" customWidth="1"/>
    <col min="6665" max="6665" width="38.7109375" style="126" customWidth="1"/>
    <col min="6666" max="6666" width="18.28515625" style="126" customWidth="1"/>
    <col min="6667" max="6667" width="20" style="126" customWidth="1"/>
    <col min="6668" max="6919" width="9.140625" style="126"/>
    <col min="6920" max="6920" width="3.140625" style="126" customWidth="1"/>
    <col min="6921" max="6921" width="38.7109375" style="126" customWidth="1"/>
    <col min="6922" max="6922" width="18.28515625" style="126" customWidth="1"/>
    <col min="6923" max="6923" width="20" style="126" customWidth="1"/>
    <col min="6924" max="7175" width="9.140625" style="126"/>
    <col min="7176" max="7176" width="3.140625" style="126" customWidth="1"/>
    <col min="7177" max="7177" width="38.7109375" style="126" customWidth="1"/>
    <col min="7178" max="7178" width="18.28515625" style="126" customWidth="1"/>
    <col min="7179" max="7179" width="20" style="126" customWidth="1"/>
    <col min="7180" max="7431" width="9.140625" style="126"/>
    <col min="7432" max="7432" width="3.140625" style="126" customWidth="1"/>
    <col min="7433" max="7433" width="38.7109375" style="126" customWidth="1"/>
    <col min="7434" max="7434" width="18.28515625" style="126" customWidth="1"/>
    <col min="7435" max="7435" width="20" style="126" customWidth="1"/>
    <col min="7436" max="7687" width="9.140625" style="126"/>
    <col min="7688" max="7688" width="3.140625" style="126" customWidth="1"/>
    <col min="7689" max="7689" width="38.7109375" style="126" customWidth="1"/>
    <col min="7690" max="7690" width="18.28515625" style="126" customWidth="1"/>
    <col min="7691" max="7691" width="20" style="126" customWidth="1"/>
    <col min="7692" max="7943" width="9.140625" style="126"/>
    <col min="7944" max="7944" width="3.140625" style="126" customWidth="1"/>
    <col min="7945" max="7945" width="38.7109375" style="126" customWidth="1"/>
    <col min="7946" max="7946" width="18.28515625" style="126" customWidth="1"/>
    <col min="7947" max="7947" width="20" style="126" customWidth="1"/>
    <col min="7948" max="8199" width="9.140625" style="126"/>
    <col min="8200" max="8200" width="3.140625" style="126" customWidth="1"/>
    <col min="8201" max="8201" width="38.7109375" style="126" customWidth="1"/>
    <col min="8202" max="8202" width="18.28515625" style="126" customWidth="1"/>
    <col min="8203" max="8203" width="20" style="126" customWidth="1"/>
    <col min="8204" max="8455" width="9.140625" style="126"/>
    <col min="8456" max="8456" width="3.140625" style="126" customWidth="1"/>
    <col min="8457" max="8457" width="38.7109375" style="126" customWidth="1"/>
    <col min="8458" max="8458" width="18.28515625" style="126" customWidth="1"/>
    <col min="8459" max="8459" width="20" style="126" customWidth="1"/>
    <col min="8460" max="8711" width="9.140625" style="126"/>
    <col min="8712" max="8712" width="3.140625" style="126" customWidth="1"/>
    <col min="8713" max="8713" width="38.7109375" style="126" customWidth="1"/>
    <col min="8714" max="8714" width="18.28515625" style="126" customWidth="1"/>
    <col min="8715" max="8715" width="20" style="126" customWidth="1"/>
    <col min="8716" max="8967" width="9.140625" style="126"/>
    <col min="8968" max="8968" width="3.140625" style="126" customWidth="1"/>
    <col min="8969" max="8969" width="38.7109375" style="126" customWidth="1"/>
    <col min="8970" max="8970" width="18.28515625" style="126" customWidth="1"/>
    <col min="8971" max="8971" width="20" style="126" customWidth="1"/>
    <col min="8972" max="9223" width="9.140625" style="126"/>
    <col min="9224" max="9224" width="3.140625" style="126" customWidth="1"/>
    <col min="9225" max="9225" width="38.7109375" style="126" customWidth="1"/>
    <col min="9226" max="9226" width="18.28515625" style="126" customWidth="1"/>
    <col min="9227" max="9227" width="20" style="126" customWidth="1"/>
    <col min="9228" max="9479" width="9.140625" style="126"/>
    <col min="9480" max="9480" width="3.140625" style="126" customWidth="1"/>
    <col min="9481" max="9481" width="38.7109375" style="126" customWidth="1"/>
    <col min="9482" max="9482" width="18.28515625" style="126" customWidth="1"/>
    <col min="9483" max="9483" width="20" style="126" customWidth="1"/>
    <col min="9484" max="9735" width="9.140625" style="126"/>
    <col min="9736" max="9736" width="3.140625" style="126" customWidth="1"/>
    <col min="9737" max="9737" width="38.7109375" style="126" customWidth="1"/>
    <col min="9738" max="9738" width="18.28515625" style="126" customWidth="1"/>
    <col min="9739" max="9739" width="20" style="126" customWidth="1"/>
    <col min="9740" max="9991" width="9.140625" style="126"/>
    <col min="9992" max="9992" width="3.140625" style="126" customWidth="1"/>
    <col min="9993" max="9993" width="38.7109375" style="126" customWidth="1"/>
    <col min="9994" max="9994" width="18.28515625" style="126" customWidth="1"/>
    <col min="9995" max="9995" width="20" style="126" customWidth="1"/>
    <col min="9996" max="10247" width="9.140625" style="126"/>
    <col min="10248" max="10248" width="3.140625" style="126" customWidth="1"/>
    <col min="10249" max="10249" width="38.7109375" style="126" customWidth="1"/>
    <col min="10250" max="10250" width="18.28515625" style="126" customWidth="1"/>
    <col min="10251" max="10251" width="20" style="126" customWidth="1"/>
    <col min="10252" max="10503" width="9.140625" style="126"/>
    <col min="10504" max="10504" width="3.140625" style="126" customWidth="1"/>
    <col min="10505" max="10505" width="38.7109375" style="126" customWidth="1"/>
    <col min="10506" max="10506" width="18.28515625" style="126" customWidth="1"/>
    <col min="10507" max="10507" width="20" style="126" customWidth="1"/>
    <col min="10508" max="10759" width="9.140625" style="126"/>
    <col min="10760" max="10760" width="3.140625" style="126" customWidth="1"/>
    <col min="10761" max="10761" width="38.7109375" style="126" customWidth="1"/>
    <col min="10762" max="10762" width="18.28515625" style="126" customWidth="1"/>
    <col min="10763" max="10763" width="20" style="126" customWidth="1"/>
    <col min="10764" max="11015" width="9.140625" style="126"/>
    <col min="11016" max="11016" width="3.140625" style="126" customWidth="1"/>
    <col min="11017" max="11017" width="38.7109375" style="126" customWidth="1"/>
    <col min="11018" max="11018" width="18.28515625" style="126" customWidth="1"/>
    <col min="11019" max="11019" width="20" style="126" customWidth="1"/>
    <col min="11020" max="11271" width="9.140625" style="126"/>
    <col min="11272" max="11272" width="3.140625" style="126" customWidth="1"/>
    <col min="11273" max="11273" width="38.7109375" style="126" customWidth="1"/>
    <col min="11274" max="11274" width="18.28515625" style="126" customWidth="1"/>
    <col min="11275" max="11275" width="20" style="126" customWidth="1"/>
    <col min="11276" max="11527" width="9.140625" style="126"/>
    <col min="11528" max="11528" width="3.140625" style="126" customWidth="1"/>
    <col min="11529" max="11529" width="38.7109375" style="126" customWidth="1"/>
    <col min="11530" max="11530" width="18.28515625" style="126" customWidth="1"/>
    <col min="11531" max="11531" width="20" style="126" customWidth="1"/>
    <col min="11532" max="11783" width="9.140625" style="126"/>
    <col min="11784" max="11784" width="3.140625" style="126" customWidth="1"/>
    <col min="11785" max="11785" width="38.7109375" style="126" customWidth="1"/>
    <col min="11786" max="11786" width="18.28515625" style="126" customWidth="1"/>
    <col min="11787" max="11787" width="20" style="126" customWidth="1"/>
    <col min="11788" max="12039" width="9.140625" style="126"/>
    <col min="12040" max="12040" width="3.140625" style="126" customWidth="1"/>
    <col min="12041" max="12041" width="38.7109375" style="126" customWidth="1"/>
    <col min="12042" max="12042" width="18.28515625" style="126" customWidth="1"/>
    <col min="12043" max="12043" width="20" style="126" customWidth="1"/>
    <col min="12044" max="12295" width="9.140625" style="126"/>
    <col min="12296" max="12296" width="3.140625" style="126" customWidth="1"/>
    <col min="12297" max="12297" width="38.7109375" style="126" customWidth="1"/>
    <col min="12298" max="12298" width="18.28515625" style="126" customWidth="1"/>
    <col min="12299" max="12299" width="20" style="126" customWidth="1"/>
    <col min="12300" max="12551" width="9.140625" style="126"/>
    <col min="12552" max="12552" width="3.140625" style="126" customWidth="1"/>
    <col min="12553" max="12553" width="38.7109375" style="126" customWidth="1"/>
    <col min="12554" max="12554" width="18.28515625" style="126" customWidth="1"/>
    <col min="12555" max="12555" width="20" style="126" customWidth="1"/>
    <col min="12556" max="12807" width="9.140625" style="126"/>
    <col min="12808" max="12808" width="3.140625" style="126" customWidth="1"/>
    <col min="12809" max="12809" width="38.7109375" style="126" customWidth="1"/>
    <col min="12810" max="12810" width="18.28515625" style="126" customWidth="1"/>
    <col min="12811" max="12811" width="20" style="126" customWidth="1"/>
    <col min="12812" max="13063" width="9.140625" style="126"/>
    <col min="13064" max="13064" width="3.140625" style="126" customWidth="1"/>
    <col min="13065" max="13065" width="38.7109375" style="126" customWidth="1"/>
    <col min="13066" max="13066" width="18.28515625" style="126" customWidth="1"/>
    <col min="13067" max="13067" width="20" style="126" customWidth="1"/>
    <col min="13068" max="13319" width="9.140625" style="126"/>
    <col min="13320" max="13320" width="3.140625" style="126" customWidth="1"/>
    <col min="13321" max="13321" width="38.7109375" style="126" customWidth="1"/>
    <col min="13322" max="13322" width="18.28515625" style="126" customWidth="1"/>
    <col min="13323" max="13323" width="20" style="126" customWidth="1"/>
    <col min="13324" max="13575" width="9.140625" style="126"/>
    <col min="13576" max="13576" width="3.140625" style="126" customWidth="1"/>
    <col min="13577" max="13577" width="38.7109375" style="126" customWidth="1"/>
    <col min="13578" max="13578" width="18.28515625" style="126" customWidth="1"/>
    <col min="13579" max="13579" width="20" style="126" customWidth="1"/>
    <col min="13580" max="13831" width="9.140625" style="126"/>
    <col min="13832" max="13832" width="3.140625" style="126" customWidth="1"/>
    <col min="13833" max="13833" width="38.7109375" style="126" customWidth="1"/>
    <col min="13834" max="13834" width="18.28515625" style="126" customWidth="1"/>
    <col min="13835" max="13835" width="20" style="126" customWidth="1"/>
    <col min="13836" max="14087" width="9.140625" style="126"/>
    <col min="14088" max="14088" width="3.140625" style="126" customWidth="1"/>
    <col min="14089" max="14089" width="38.7109375" style="126" customWidth="1"/>
    <col min="14090" max="14090" width="18.28515625" style="126" customWidth="1"/>
    <col min="14091" max="14091" width="20" style="126" customWidth="1"/>
    <col min="14092" max="14343" width="9.140625" style="126"/>
    <col min="14344" max="14344" width="3.140625" style="126" customWidth="1"/>
    <col min="14345" max="14345" width="38.7109375" style="126" customWidth="1"/>
    <col min="14346" max="14346" width="18.28515625" style="126" customWidth="1"/>
    <col min="14347" max="14347" width="20" style="126" customWidth="1"/>
    <col min="14348" max="14599" width="9.140625" style="126"/>
    <col min="14600" max="14600" width="3.140625" style="126" customWidth="1"/>
    <col min="14601" max="14601" width="38.7109375" style="126" customWidth="1"/>
    <col min="14602" max="14602" width="18.28515625" style="126" customWidth="1"/>
    <col min="14603" max="14603" width="20" style="126" customWidth="1"/>
    <col min="14604" max="14855" width="9.140625" style="126"/>
    <col min="14856" max="14856" width="3.140625" style="126" customWidth="1"/>
    <col min="14857" max="14857" width="38.7109375" style="126" customWidth="1"/>
    <col min="14858" max="14858" width="18.28515625" style="126" customWidth="1"/>
    <col min="14859" max="14859" width="20" style="126" customWidth="1"/>
    <col min="14860" max="15111" width="9.140625" style="126"/>
    <col min="15112" max="15112" width="3.140625" style="126" customWidth="1"/>
    <col min="15113" max="15113" width="38.7109375" style="126" customWidth="1"/>
    <col min="15114" max="15114" width="18.28515625" style="126" customWidth="1"/>
    <col min="15115" max="15115" width="20" style="126" customWidth="1"/>
    <col min="15116" max="15367" width="9.140625" style="126"/>
    <col min="15368" max="15368" width="3.140625" style="126" customWidth="1"/>
    <col min="15369" max="15369" width="38.7109375" style="126" customWidth="1"/>
    <col min="15370" max="15370" width="18.28515625" style="126" customWidth="1"/>
    <col min="15371" max="15371" width="20" style="126" customWidth="1"/>
    <col min="15372" max="15623" width="9.140625" style="126"/>
    <col min="15624" max="15624" width="3.140625" style="126" customWidth="1"/>
    <col min="15625" max="15625" width="38.7109375" style="126" customWidth="1"/>
    <col min="15626" max="15626" width="18.28515625" style="126" customWidth="1"/>
    <col min="15627" max="15627" width="20" style="126" customWidth="1"/>
    <col min="15628" max="15879" width="9.140625" style="126"/>
    <col min="15880" max="15880" width="3.140625" style="126" customWidth="1"/>
    <col min="15881" max="15881" width="38.7109375" style="126" customWidth="1"/>
    <col min="15882" max="15882" width="18.28515625" style="126" customWidth="1"/>
    <col min="15883" max="15883" width="20" style="126" customWidth="1"/>
    <col min="15884" max="16135" width="9.140625" style="126"/>
    <col min="16136" max="16136" width="3.140625" style="126" customWidth="1"/>
    <col min="16137" max="16137" width="38.7109375" style="126" customWidth="1"/>
    <col min="16138" max="16138" width="18.28515625" style="126" customWidth="1"/>
    <col min="16139" max="16139" width="20" style="126" customWidth="1"/>
    <col min="16140" max="16384" width="9.140625" style="126"/>
  </cols>
  <sheetData>
    <row r="1" spans="1:11" x14ac:dyDescent="0.2">
      <c r="K1" s="138" t="s">
        <v>132</v>
      </c>
    </row>
    <row r="2" spans="1:11" ht="30.75" customHeight="1" x14ac:dyDescent="0.2">
      <c r="A2" s="139"/>
      <c r="B2" s="139"/>
      <c r="C2" s="139"/>
      <c r="D2" s="139"/>
      <c r="E2" s="139"/>
      <c r="F2" s="139"/>
      <c r="G2" s="139"/>
      <c r="H2" s="139"/>
      <c r="I2" s="261" t="s">
        <v>100</v>
      </c>
      <c r="J2" s="289"/>
      <c r="K2" s="289"/>
    </row>
    <row r="3" spans="1:11" ht="18" customHeight="1" x14ac:dyDescent="0.2">
      <c r="A3" s="139"/>
      <c r="B3" s="139"/>
      <c r="C3" s="139"/>
      <c r="D3" s="139"/>
      <c r="E3" s="139"/>
      <c r="F3" s="139"/>
      <c r="G3" s="139"/>
      <c r="H3" s="139"/>
      <c r="I3" s="182"/>
      <c r="J3" s="261" t="s">
        <v>159</v>
      </c>
      <c r="K3" s="289"/>
    </row>
    <row r="4" spans="1:11" ht="18" customHeight="1" x14ac:dyDescent="0.2">
      <c r="A4" s="139"/>
      <c r="B4" s="139"/>
      <c r="C4" s="139"/>
      <c r="D4" s="139"/>
      <c r="E4" s="139"/>
      <c r="F4" s="139"/>
      <c r="G4" s="139"/>
      <c r="H4" s="139"/>
      <c r="I4" s="118"/>
      <c r="J4" s="118"/>
      <c r="K4" s="118"/>
    </row>
    <row r="5" spans="1:11" ht="33.75" customHeight="1" x14ac:dyDescent="0.2">
      <c r="A5" s="300" t="s">
        <v>156</v>
      </c>
      <c r="B5" s="300"/>
      <c r="C5" s="300"/>
      <c r="D5" s="300"/>
      <c r="E5" s="300"/>
      <c r="F5" s="300"/>
      <c r="G5" s="300"/>
      <c r="H5" s="300"/>
      <c r="I5" s="300"/>
      <c r="J5" s="300"/>
      <c r="K5" s="300"/>
    </row>
    <row r="6" spans="1:11" ht="15.75" customHeight="1" x14ac:dyDescent="0.2">
      <c r="A6" s="140"/>
      <c r="B6" s="140"/>
      <c r="C6" s="140"/>
      <c r="D6" s="140"/>
      <c r="E6" s="140"/>
      <c r="F6" s="140"/>
      <c r="G6" s="140"/>
      <c r="H6" s="140"/>
      <c r="I6" s="140"/>
      <c r="J6" s="140"/>
      <c r="K6" s="86" t="s">
        <v>81</v>
      </c>
    </row>
    <row r="7" spans="1:11" ht="42" customHeight="1" x14ac:dyDescent="0.2">
      <c r="A7" s="301" t="s">
        <v>133</v>
      </c>
      <c r="B7" s="301"/>
      <c r="C7" s="302" t="s">
        <v>87</v>
      </c>
      <c r="D7" s="303"/>
      <c r="E7" s="280"/>
      <c r="F7" s="302" t="s">
        <v>88</v>
      </c>
      <c r="G7" s="303"/>
      <c r="H7" s="280"/>
      <c r="I7" s="302" t="s">
        <v>149</v>
      </c>
      <c r="J7" s="303"/>
      <c r="K7" s="280"/>
    </row>
    <row r="8" spans="1:11" ht="42" customHeight="1" x14ac:dyDescent="0.2">
      <c r="A8" s="301"/>
      <c r="B8" s="301"/>
      <c r="C8" s="141" t="s">
        <v>134</v>
      </c>
      <c r="D8" s="141" t="s">
        <v>135</v>
      </c>
      <c r="E8" s="141" t="s">
        <v>136</v>
      </c>
      <c r="F8" s="141" t="s">
        <v>134</v>
      </c>
      <c r="G8" s="141" t="s">
        <v>135</v>
      </c>
      <c r="H8" s="141" t="s">
        <v>136</v>
      </c>
      <c r="I8" s="141" t="s">
        <v>134</v>
      </c>
      <c r="J8" s="141" t="s">
        <v>135</v>
      </c>
      <c r="K8" s="141" t="s">
        <v>136</v>
      </c>
    </row>
    <row r="9" spans="1:11" ht="21.75" customHeight="1" x14ac:dyDescent="0.2">
      <c r="A9" s="301"/>
      <c r="B9" s="301"/>
      <c r="C9" s="142">
        <f>C10+C11</f>
        <v>0</v>
      </c>
      <c r="D9" s="142" t="s">
        <v>137</v>
      </c>
      <c r="E9" s="142">
        <f>E10+E11</f>
        <v>0</v>
      </c>
      <c r="F9" s="142">
        <f>F10+F11</f>
        <v>0</v>
      </c>
      <c r="G9" s="142" t="s">
        <v>137</v>
      </c>
      <c r="H9" s="142">
        <f>H10+H11</f>
        <v>0</v>
      </c>
      <c r="I9" s="142">
        <f>I10+I11</f>
        <v>0</v>
      </c>
      <c r="J9" s="142" t="s">
        <v>137</v>
      </c>
      <c r="K9" s="143">
        <f>K10+K11</f>
        <v>0</v>
      </c>
    </row>
    <row r="10" spans="1:11" ht="30" customHeight="1" x14ac:dyDescent="0.2">
      <c r="A10" s="141">
        <v>1</v>
      </c>
      <c r="B10" s="144" t="s">
        <v>138</v>
      </c>
      <c r="C10" s="145">
        <v>0</v>
      </c>
      <c r="D10" s="145" t="s">
        <v>137</v>
      </c>
      <c r="E10" s="145">
        <v>0</v>
      </c>
      <c r="F10" s="145">
        <v>0</v>
      </c>
      <c r="G10" s="145" t="s">
        <v>137</v>
      </c>
      <c r="H10" s="145">
        <v>0</v>
      </c>
      <c r="I10" s="145">
        <v>0</v>
      </c>
      <c r="J10" s="145" t="s">
        <v>137</v>
      </c>
      <c r="K10" s="145">
        <v>0</v>
      </c>
    </row>
    <row r="11" spans="1:11" ht="31.5" customHeight="1" x14ac:dyDescent="0.2">
      <c r="A11" s="141">
        <v>2</v>
      </c>
      <c r="B11" s="144" t="s">
        <v>139</v>
      </c>
      <c r="C11" s="145">
        <v>0</v>
      </c>
      <c r="D11" s="145" t="s">
        <v>137</v>
      </c>
      <c r="E11" s="145">
        <v>0</v>
      </c>
      <c r="F11" s="145">
        <v>0</v>
      </c>
      <c r="G11" s="145" t="s">
        <v>137</v>
      </c>
      <c r="H11" s="145">
        <v>0</v>
      </c>
      <c r="I11" s="145">
        <v>0</v>
      </c>
      <c r="J11" s="145" t="s">
        <v>137</v>
      </c>
      <c r="K11" s="145">
        <v>0</v>
      </c>
    </row>
    <row r="12" spans="1:11" x14ac:dyDescent="0.2">
      <c r="A12" s="140"/>
      <c r="B12" s="140"/>
      <c r="C12" s="140"/>
      <c r="D12" s="140"/>
      <c r="E12" s="140"/>
      <c r="F12" s="140"/>
      <c r="G12" s="140"/>
      <c r="H12" s="140"/>
      <c r="I12" s="146"/>
      <c r="J12" s="146"/>
      <c r="K12" s="87"/>
    </row>
    <row r="13" spans="1:11" x14ac:dyDescent="0.2">
      <c r="A13" s="140"/>
      <c r="B13" s="140"/>
      <c r="C13" s="140"/>
      <c r="D13" s="140"/>
      <c r="E13" s="140"/>
      <c r="F13" s="140"/>
      <c r="G13" s="140"/>
      <c r="H13" s="140"/>
      <c r="I13" s="146"/>
      <c r="J13" s="146"/>
      <c r="K13" s="87"/>
    </row>
    <row r="14" spans="1:11" ht="15.75" x14ac:dyDescent="0.25">
      <c r="A14" s="147"/>
      <c r="B14" s="147"/>
      <c r="C14" s="147"/>
      <c r="D14" s="147"/>
      <c r="E14" s="147"/>
      <c r="F14" s="147"/>
      <c r="G14" s="147"/>
      <c r="H14" s="147"/>
      <c r="I14" s="147"/>
      <c r="J14" s="147"/>
      <c r="K14" s="147"/>
    </row>
  </sheetData>
  <mergeCells count="7">
    <mergeCell ref="I2:K2"/>
    <mergeCell ref="J3:K3"/>
    <mergeCell ref="A5:K5"/>
    <mergeCell ref="A7:B9"/>
    <mergeCell ref="C7:E7"/>
    <mergeCell ref="F7:H7"/>
    <mergeCell ref="I7:K7"/>
  </mergeCells>
  <pageMargins left="0.31496062992125984" right="0.51181102362204722" top="0.74803149606299213" bottom="0.74803149606299213" header="0.31496062992125984" footer="0.31496062992125984"/>
  <pageSetup paperSize="9" scale="60" orientation="portrait" horizontalDpi="0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2"/>
  <sheetViews>
    <sheetView workbookViewId="0">
      <selection activeCell="E20" sqref="E20"/>
    </sheetView>
  </sheetViews>
  <sheetFormatPr defaultRowHeight="12.75" x14ac:dyDescent="0.2"/>
  <cols>
    <col min="1" max="1" width="5.42578125" style="126" customWidth="1"/>
    <col min="2" max="2" width="23" style="126" customWidth="1"/>
    <col min="3" max="3" width="9.85546875" style="126" customWidth="1"/>
    <col min="4" max="4" width="10" style="126" customWidth="1"/>
    <col min="5" max="5" width="9.28515625" style="126" customWidth="1"/>
    <col min="6" max="6" width="14.42578125" style="126" customWidth="1"/>
    <col min="7" max="7" width="15.42578125" style="126" customWidth="1"/>
    <col min="8" max="8" width="18.5703125" style="126" customWidth="1"/>
    <col min="9" max="9" width="14.5703125" style="126" customWidth="1"/>
    <col min="10" max="258" width="9.140625" style="126"/>
    <col min="259" max="259" width="3.140625" style="126" customWidth="1"/>
    <col min="260" max="260" width="38.7109375" style="126" customWidth="1"/>
    <col min="261" max="261" width="18.28515625" style="126" customWidth="1"/>
    <col min="262" max="262" width="20" style="126" customWidth="1"/>
    <col min="263" max="514" width="9.140625" style="126"/>
    <col min="515" max="515" width="3.140625" style="126" customWidth="1"/>
    <col min="516" max="516" width="38.7109375" style="126" customWidth="1"/>
    <col min="517" max="517" width="18.28515625" style="126" customWidth="1"/>
    <col min="518" max="518" width="20" style="126" customWidth="1"/>
    <col min="519" max="770" width="9.140625" style="126"/>
    <col min="771" max="771" width="3.140625" style="126" customWidth="1"/>
    <col min="772" max="772" width="38.7109375" style="126" customWidth="1"/>
    <col min="773" max="773" width="18.28515625" style="126" customWidth="1"/>
    <col min="774" max="774" width="20" style="126" customWidth="1"/>
    <col min="775" max="1026" width="9.140625" style="126"/>
    <col min="1027" max="1027" width="3.140625" style="126" customWidth="1"/>
    <col min="1028" max="1028" width="38.7109375" style="126" customWidth="1"/>
    <col min="1029" max="1029" width="18.28515625" style="126" customWidth="1"/>
    <col min="1030" max="1030" width="20" style="126" customWidth="1"/>
    <col min="1031" max="1282" width="9.140625" style="126"/>
    <col min="1283" max="1283" width="3.140625" style="126" customWidth="1"/>
    <col min="1284" max="1284" width="38.7109375" style="126" customWidth="1"/>
    <col min="1285" max="1285" width="18.28515625" style="126" customWidth="1"/>
    <col min="1286" max="1286" width="20" style="126" customWidth="1"/>
    <col min="1287" max="1538" width="9.140625" style="126"/>
    <col min="1539" max="1539" width="3.140625" style="126" customWidth="1"/>
    <col min="1540" max="1540" width="38.7109375" style="126" customWidth="1"/>
    <col min="1541" max="1541" width="18.28515625" style="126" customWidth="1"/>
    <col min="1542" max="1542" width="20" style="126" customWidth="1"/>
    <col min="1543" max="1794" width="9.140625" style="126"/>
    <col min="1795" max="1795" width="3.140625" style="126" customWidth="1"/>
    <col min="1796" max="1796" width="38.7109375" style="126" customWidth="1"/>
    <col min="1797" max="1797" width="18.28515625" style="126" customWidth="1"/>
    <col min="1798" max="1798" width="20" style="126" customWidth="1"/>
    <col min="1799" max="2050" width="9.140625" style="126"/>
    <col min="2051" max="2051" width="3.140625" style="126" customWidth="1"/>
    <col min="2052" max="2052" width="38.7109375" style="126" customWidth="1"/>
    <col min="2053" max="2053" width="18.28515625" style="126" customWidth="1"/>
    <col min="2054" max="2054" width="20" style="126" customWidth="1"/>
    <col min="2055" max="2306" width="9.140625" style="126"/>
    <col min="2307" max="2307" width="3.140625" style="126" customWidth="1"/>
    <col min="2308" max="2308" width="38.7109375" style="126" customWidth="1"/>
    <col min="2309" max="2309" width="18.28515625" style="126" customWidth="1"/>
    <col min="2310" max="2310" width="20" style="126" customWidth="1"/>
    <col min="2311" max="2562" width="9.140625" style="126"/>
    <col min="2563" max="2563" width="3.140625" style="126" customWidth="1"/>
    <col min="2564" max="2564" width="38.7109375" style="126" customWidth="1"/>
    <col min="2565" max="2565" width="18.28515625" style="126" customWidth="1"/>
    <col min="2566" max="2566" width="20" style="126" customWidth="1"/>
    <col min="2567" max="2818" width="9.140625" style="126"/>
    <col min="2819" max="2819" width="3.140625" style="126" customWidth="1"/>
    <col min="2820" max="2820" width="38.7109375" style="126" customWidth="1"/>
    <col min="2821" max="2821" width="18.28515625" style="126" customWidth="1"/>
    <col min="2822" max="2822" width="20" style="126" customWidth="1"/>
    <col min="2823" max="3074" width="9.140625" style="126"/>
    <col min="3075" max="3075" width="3.140625" style="126" customWidth="1"/>
    <col min="3076" max="3076" width="38.7109375" style="126" customWidth="1"/>
    <col min="3077" max="3077" width="18.28515625" style="126" customWidth="1"/>
    <col min="3078" max="3078" width="20" style="126" customWidth="1"/>
    <col min="3079" max="3330" width="9.140625" style="126"/>
    <col min="3331" max="3331" width="3.140625" style="126" customWidth="1"/>
    <col min="3332" max="3332" width="38.7109375" style="126" customWidth="1"/>
    <col min="3333" max="3333" width="18.28515625" style="126" customWidth="1"/>
    <col min="3334" max="3334" width="20" style="126" customWidth="1"/>
    <col min="3335" max="3586" width="9.140625" style="126"/>
    <col min="3587" max="3587" width="3.140625" style="126" customWidth="1"/>
    <col min="3588" max="3588" width="38.7109375" style="126" customWidth="1"/>
    <col min="3589" max="3589" width="18.28515625" style="126" customWidth="1"/>
    <col min="3590" max="3590" width="20" style="126" customWidth="1"/>
    <col min="3591" max="3842" width="9.140625" style="126"/>
    <col min="3843" max="3843" width="3.140625" style="126" customWidth="1"/>
    <col min="3844" max="3844" width="38.7109375" style="126" customWidth="1"/>
    <col min="3845" max="3845" width="18.28515625" style="126" customWidth="1"/>
    <col min="3846" max="3846" width="20" style="126" customWidth="1"/>
    <col min="3847" max="4098" width="9.140625" style="126"/>
    <col min="4099" max="4099" width="3.140625" style="126" customWidth="1"/>
    <col min="4100" max="4100" width="38.7109375" style="126" customWidth="1"/>
    <col min="4101" max="4101" width="18.28515625" style="126" customWidth="1"/>
    <col min="4102" max="4102" width="20" style="126" customWidth="1"/>
    <col min="4103" max="4354" width="9.140625" style="126"/>
    <col min="4355" max="4355" width="3.140625" style="126" customWidth="1"/>
    <col min="4356" max="4356" width="38.7109375" style="126" customWidth="1"/>
    <col min="4357" max="4357" width="18.28515625" style="126" customWidth="1"/>
    <col min="4358" max="4358" width="20" style="126" customWidth="1"/>
    <col min="4359" max="4610" width="9.140625" style="126"/>
    <col min="4611" max="4611" width="3.140625" style="126" customWidth="1"/>
    <col min="4612" max="4612" width="38.7109375" style="126" customWidth="1"/>
    <col min="4613" max="4613" width="18.28515625" style="126" customWidth="1"/>
    <col min="4614" max="4614" width="20" style="126" customWidth="1"/>
    <col min="4615" max="4866" width="9.140625" style="126"/>
    <col min="4867" max="4867" width="3.140625" style="126" customWidth="1"/>
    <col min="4868" max="4868" width="38.7109375" style="126" customWidth="1"/>
    <col min="4869" max="4869" width="18.28515625" style="126" customWidth="1"/>
    <col min="4870" max="4870" width="20" style="126" customWidth="1"/>
    <col min="4871" max="5122" width="9.140625" style="126"/>
    <col min="5123" max="5123" width="3.140625" style="126" customWidth="1"/>
    <col min="5124" max="5124" width="38.7109375" style="126" customWidth="1"/>
    <col min="5125" max="5125" width="18.28515625" style="126" customWidth="1"/>
    <col min="5126" max="5126" width="20" style="126" customWidth="1"/>
    <col min="5127" max="5378" width="9.140625" style="126"/>
    <col min="5379" max="5379" width="3.140625" style="126" customWidth="1"/>
    <col min="5380" max="5380" width="38.7109375" style="126" customWidth="1"/>
    <col min="5381" max="5381" width="18.28515625" style="126" customWidth="1"/>
    <col min="5382" max="5382" width="20" style="126" customWidth="1"/>
    <col min="5383" max="5634" width="9.140625" style="126"/>
    <col min="5635" max="5635" width="3.140625" style="126" customWidth="1"/>
    <col min="5636" max="5636" width="38.7109375" style="126" customWidth="1"/>
    <col min="5637" max="5637" width="18.28515625" style="126" customWidth="1"/>
    <col min="5638" max="5638" width="20" style="126" customWidth="1"/>
    <col min="5639" max="5890" width="9.140625" style="126"/>
    <col min="5891" max="5891" width="3.140625" style="126" customWidth="1"/>
    <col min="5892" max="5892" width="38.7109375" style="126" customWidth="1"/>
    <col min="5893" max="5893" width="18.28515625" style="126" customWidth="1"/>
    <col min="5894" max="5894" width="20" style="126" customWidth="1"/>
    <col min="5895" max="6146" width="9.140625" style="126"/>
    <col min="6147" max="6147" width="3.140625" style="126" customWidth="1"/>
    <col min="6148" max="6148" width="38.7109375" style="126" customWidth="1"/>
    <col min="6149" max="6149" width="18.28515625" style="126" customWidth="1"/>
    <col min="6150" max="6150" width="20" style="126" customWidth="1"/>
    <col min="6151" max="6402" width="9.140625" style="126"/>
    <col min="6403" max="6403" width="3.140625" style="126" customWidth="1"/>
    <col min="6404" max="6404" width="38.7109375" style="126" customWidth="1"/>
    <col min="6405" max="6405" width="18.28515625" style="126" customWidth="1"/>
    <col min="6406" max="6406" width="20" style="126" customWidth="1"/>
    <col min="6407" max="6658" width="9.140625" style="126"/>
    <col min="6659" max="6659" width="3.140625" style="126" customWidth="1"/>
    <col min="6660" max="6660" width="38.7109375" style="126" customWidth="1"/>
    <col min="6661" max="6661" width="18.28515625" style="126" customWidth="1"/>
    <col min="6662" max="6662" width="20" style="126" customWidth="1"/>
    <col min="6663" max="6914" width="9.140625" style="126"/>
    <col min="6915" max="6915" width="3.140625" style="126" customWidth="1"/>
    <col min="6916" max="6916" width="38.7109375" style="126" customWidth="1"/>
    <col min="6917" max="6917" width="18.28515625" style="126" customWidth="1"/>
    <col min="6918" max="6918" width="20" style="126" customWidth="1"/>
    <col min="6919" max="7170" width="9.140625" style="126"/>
    <col min="7171" max="7171" width="3.140625" style="126" customWidth="1"/>
    <col min="7172" max="7172" width="38.7109375" style="126" customWidth="1"/>
    <col min="7173" max="7173" width="18.28515625" style="126" customWidth="1"/>
    <col min="7174" max="7174" width="20" style="126" customWidth="1"/>
    <col min="7175" max="7426" width="9.140625" style="126"/>
    <col min="7427" max="7427" width="3.140625" style="126" customWidth="1"/>
    <col min="7428" max="7428" width="38.7109375" style="126" customWidth="1"/>
    <col min="7429" max="7429" width="18.28515625" style="126" customWidth="1"/>
    <col min="7430" max="7430" width="20" style="126" customWidth="1"/>
    <col min="7431" max="7682" width="9.140625" style="126"/>
    <col min="7683" max="7683" width="3.140625" style="126" customWidth="1"/>
    <col min="7684" max="7684" width="38.7109375" style="126" customWidth="1"/>
    <col min="7685" max="7685" width="18.28515625" style="126" customWidth="1"/>
    <col min="7686" max="7686" width="20" style="126" customWidth="1"/>
    <col min="7687" max="7938" width="9.140625" style="126"/>
    <col min="7939" max="7939" width="3.140625" style="126" customWidth="1"/>
    <col min="7940" max="7940" width="38.7109375" style="126" customWidth="1"/>
    <col min="7941" max="7941" width="18.28515625" style="126" customWidth="1"/>
    <col min="7942" max="7942" width="20" style="126" customWidth="1"/>
    <col min="7943" max="8194" width="9.140625" style="126"/>
    <col min="8195" max="8195" width="3.140625" style="126" customWidth="1"/>
    <col min="8196" max="8196" width="38.7109375" style="126" customWidth="1"/>
    <col min="8197" max="8197" width="18.28515625" style="126" customWidth="1"/>
    <col min="8198" max="8198" width="20" style="126" customWidth="1"/>
    <col min="8199" max="8450" width="9.140625" style="126"/>
    <col min="8451" max="8451" width="3.140625" style="126" customWidth="1"/>
    <col min="8452" max="8452" width="38.7109375" style="126" customWidth="1"/>
    <col min="8453" max="8453" width="18.28515625" style="126" customWidth="1"/>
    <col min="8454" max="8454" width="20" style="126" customWidth="1"/>
    <col min="8455" max="8706" width="9.140625" style="126"/>
    <col min="8707" max="8707" width="3.140625" style="126" customWidth="1"/>
    <col min="8708" max="8708" width="38.7109375" style="126" customWidth="1"/>
    <col min="8709" max="8709" width="18.28515625" style="126" customWidth="1"/>
    <col min="8710" max="8710" width="20" style="126" customWidth="1"/>
    <col min="8711" max="8962" width="9.140625" style="126"/>
    <col min="8963" max="8963" width="3.140625" style="126" customWidth="1"/>
    <col min="8964" max="8964" width="38.7109375" style="126" customWidth="1"/>
    <col min="8965" max="8965" width="18.28515625" style="126" customWidth="1"/>
    <col min="8966" max="8966" width="20" style="126" customWidth="1"/>
    <col min="8967" max="9218" width="9.140625" style="126"/>
    <col min="9219" max="9219" width="3.140625" style="126" customWidth="1"/>
    <col min="9220" max="9220" width="38.7109375" style="126" customWidth="1"/>
    <col min="9221" max="9221" width="18.28515625" style="126" customWidth="1"/>
    <col min="9222" max="9222" width="20" style="126" customWidth="1"/>
    <col min="9223" max="9474" width="9.140625" style="126"/>
    <col min="9475" max="9475" width="3.140625" style="126" customWidth="1"/>
    <col min="9476" max="9476" width="38.7109375" style="126" customWidth="1"/>
    <col min="9477" max="9477" width="18.28515625" style="126" customWidth="1"/>
    <col min="9478" max="9478" width="20" style="126" customWidth="1"/>
    <col min="9479" max="9730" width="9.140625" style="126"/>
    <col min="9731" max="9731" width="3.140625" style="126" customWidth="1"/>
    <col min="9732" max="9732" width="38.7109375" style="126" customWidth="1"/>
    <col min="9733" max="9733" width="18.28515625" style="126" customWidth="1"/>
    <col min="9734" max="9734" width="20" style="126" customWidth="1"/>
    <col min="9735" max="9986" width="9.140625" style="126"/>
    <col min="9987" max="9987" width="3.140625" style="126" customWidth="1"/>
    <col min="9988" max="9988" width="38.7109375" style="126" customWidth="1"/>
    <col min="9989" max="9989" width="18.28515625" style="126" customWidth="1"/>
    <col min="9990" max="9990" width="20" style="126" customWidth="1"/>
    <col min="9991" max="10242" width="9.140625" style="126"/>
    <col min="10243" max="10243" width="3.140625" style="126" customWidth="1"/>
    <col min="10244" max="10244" width="38.7109375" style="126" customWidth="1"/>
    <col min="10245" max="10245" width="18.28515625" style="126" customWidth="1"/>
    <col min="10246" max="10246" width="20" style="126" customWidth="1"/>
    <col min="10247" max="10498" width="9.140625" style="126"/>
    <col min="10499" max="10499" width="3.140625" style="126" customWidth="1"/>
    <col min="10500" max="10500" width="38.7109375" style="126" customWidth="1"/>
    <col min="10501" max="10501" width="18.28515625" style="126" customWidth="1"/>
    <col min="10502" max="10502" width="20" style="126" customWidth="1"/>
    <col min="10503" max="10754" width="9.140625" style="126"/>
    <col min="10755" max="10755" width="3.140625" style="126" customWidth="1"/>
    <col min="10756" max="10756" width="38.7109375" style="126" customWidth="1"/>
    <col min="10757" max="10757" width="18.28515625" style="126" customWidth="1"/>
    <col min="10758" max="10758" width="20" style="126" customWidth="1"/>
    <col min="10759" max="11010" width="9.140625" style="126"/>
    <col min="11011" max="11011" width="3.140625" style="126" customWidth="1"/>
    <col min="11012" max="11012" width="38.7109375" style="126" customWidth="1"/>
    <col min="11013" max="11013" width="18.28515625" style="126" customWidth="1"/>
    <col min="11014" max="11014" width="20" style="126" customWidth="1"/>
    <col min="11015" max="11266" width="9.140625" style="126"/>
    <col min="11267" max="11267" width="3.140625" style="126" customWidth="1"/>
    <col min="11268" max="11268" width="38.7109375" style="126" customWidth="1"/>
    <col min="11269" max="11269" width="18.28515625" style="126" customWidth="1"/>
    <col min="11270" max="11270" width="20" style="126" customWidth="1"/>
    <col min="11271" max="11522" width="9.140625" style="126"/>
    <col min="11523" max="11523" width="3.140625" style="126" customWidth="1"/>
    <col min="11524" max="11524" width="38.7109375" style="126" customWidth="1"/>
    <col min="11525" max="11525" width="18.28515625" style="126" customWidth="1"/>
    <col min="11526" max="11526" width="20" style="126" customWidth="1"/>
    <col min="11527" max="11778" width="9.140625" style="126"/>
    <col min="11779" max="11779" width="3.140625" style="126" customWidth="1"/>
    <col min="11780" max="11780" width="38.7109375" style="126" customWidth="1"/>
    <col min="11781" max="11781" width="18.28515625" style="126" customWidth="1"/>
    <col min="11782" max="11782" width="20" style="126" customWidth="1"/>
    <col min="11783" max="12034" width="9.140625" style="126"/>
    <col min="12035" max="12035" width="3.140625" style="126" customWidth="1"/>
    <col min="12036" max="12036" width="38.7109375" style="126" customWidth="1"/>
    <col min="12037" max="12037" width="18.28515625" style="126" customWidth="1"/>
    <col min="12038" max="12038" width="20" style="126" customWidth="1"/>
    <col min="12039" max="12290" width="9.140625" style="126"/>
    <col min="12291" max="12291" width="3.140625" style="126" customWidth="1"/>
    <col min="12292" max="12292" width="38.7109375" style="126" customWidth="1"/>
    <col min="12293" max="12293" width="18.28515625" style="126" customWidth="1"/>
    <col min="12294" max="12294" width="20" style="126" customWidth="1"/>
    <col min="12295" max="12546" width="9.140625" style="126"/>
    <col min="12547" max="12547" width="3.140625" style="126" customWidth="1"/>
    <col min="12548" max="12548" width="38.7109375" style="126" customWidth="1"/>
    <col min="12549" max="12549" width="18.28515625" style="126" customWidth="1"/>
    <col min="12550" max="12550" width="20" style="126" customWidth="1"/>
    <col min="12551" max="12802" width="9.140625" style="126"/>
    <col min="12803" max="12803" width="3.140625" style="126" customWidth="1"/>
    <col min="12804" max="12804" width="38.7109375" style="126" customWidth="1"/>
    <col min="12805" max="12805" width="18.28515625" style="126" customWidth="1"/>
    <col min="12806" max="12806" width="20" style="126" customWidth="1"/>
    <col min="12807" max="13058" width="9.140625" style="126"/>
    <col min="13059" max="13059" width="3.140625" style="126" customWidth="1"/>
    <col min="13060" max="13060" width="38.7109375" style="126" customWidth="1"/>
    <col min="13061" max="13061" width="18.28515625" style="126" customWidth="1"/>
    <col min="13062" max="13062" width="20" style="126" customWidth="1"/>
    <col min="13063" max="13314" width="9.140625" style="126"/>
    <col min="13315" max="13315" width="3.140625" style="126" customWidth="1"/>
    <col min="13316" max="13316" width="38.7109375" style="126" customWidth="1"/>
    <col min="13317" max="13317" width="18.28515625" style="126" customWidth="1"/>
    <col min="13318" max="13318" width="20" style="126" customWidth="1"/>
    <col min="13319" max="13570" width="9.140625" style="126"/>
    <col min="13571" max="13571" width="3.140625" style="126" customWidth="1"/>
    <col min="13572" max="13572" width="38.7109375" style="126" customWidth="1"/>
    <col min="13573" max="13573" width="18.28515625" style="126" customWidth="1"/>
    <col min="13574" max="13574" width="20" style="126" customWidth="1"/>
    <col min="13575" max="13826" width="9.140625" style="126"/>
    <col min="13827" max="13827" width="3.140625" style="126" customWidth="1"/>
    <col min="13828" max="13828" width="38.7109375" style="126" customWidth="1"/>
    <col min="13829" max="13829" width="18.28515625" style="126" customWidth="1"/>
    <col min="13830" max="13830" width="20" style="126" customWidth="1"/>
    <col min="13831" max="14082" width="9.140625" style="126"/>
    <col min="14083" max="14083" width="3.140625" style="126" customWidth="1"/>
    <col min="14084" max="14084" width="38.7109375" style="126" customWidth="1"/>
    <col min="14085" max="14085" width="18.28515625" style="126" customWidth="1"/>
    <col min="14086" max="14086" width="20" style="126" customWidth="1"/>
    <col min="14087" max="14338" width="9.140625" style="126"/>
    <col min="14339" max="14339" width="3.140625" style="126" customWidth="1"/>
    <col min="14340" max="14340" width="38.7109375" style="126" customWidth="1"/>
    <col min="14341" max="14341" width="18.28515625" style="126" customWidth="1"/>
    <col min="14342" max="14342" width="20" style="126" customWidth="1"/>
    <col min="14343" max="14594" width="9.140625" style="126"/>
    <col min="14595" max="14595" width="3.140625" style="126" customWidth="1"/>
    <col min="14596" max="14596" width="38.7109375" style="126" customWidth="1"/>
    <col min="14597" max="14597" width="18.28515625" style="126" customWidth="1"/>
    <col min="14598" max="14598" width="20" style="126" customWidth="1"/>
    <col min="14599" max="14850" width="9.140625" style="126"/>
    <col min="14851" max="14851" width="3.140625" style="126" customWidth="1"/>
    <col min="14852" max="14852" width="38.7109375" style="126" customWidth="1"/>
    <col min="14853" max="14853" width="18.28515625" style="126" customWidth="1"/>
    <col min="14854" max="14854" width="20" style="126" customWidth="1"/>
    <col min="14855" max="15106" width="9.140625" style="126"/>
    <col min="15107" max="15107" width="3.140625" style="126" customWidth="1"/>
    <col min="15108" max="15108" width="38.7109375" style="126" customWidth="1"/>
    <col min="15109" max="15109" width="18.28515625" style="126" customWidth="1"/>
    <col min="15110" max="15110" width="20" style="126" customWidth="1"/>
    <col min="15111" max="15362" width="9.140625" style="126"/>
    <col min="15363" max="15363" width="3.140625" style="126" customWidth="1"/>
    <col min="15364" max="15364" width="38.7109375" style="126" customWidth="1"/>
    <col min="15365" max="15365" width="18.28515625" style="126" customWidth="1"/>
    <col min="15366" max="15366" width="20" style="126" customWidth="1"/>
    <col min="15367" max="15618" width="9.140625" style="126"/>
    <col min="15619" max="15619" width="3.140625" style="126" customWidth="1"/>
    <col min="15620" max="15620" width="38.7109375" style="126" customWidth="1"/>
    <col min="15621" max="15621" width="18.28515625" style="126" customWidth="1"/>
    <col min="15622" max="15622" width="20" style="126" customWidth="1"/>
    <col min="15623" max="15874" width="9.140625" style="126"/>
    <col min="15875" max="15875" width="3.140625" style="126" customWidth="1"/>
    <col min="15876" max="15876" width="38.7109375" style="126" customWidth="1"/>
    <col min="15877" max="15877" width="18.28515625" style="126" customWidth="1"/>
    <col min="15878" max="15878" width="20" style="126" customWidth="1"/>
    <col min="15879" max="16130" width="9.140625" style="126"/>
    <col min="16131" max="16131" width="3.140625" style="126" customWidth="1"/>
    <col min="16132" max="16132" width="38.7109375" style="126" customWidth="1"/>
    <col min="16133" max="16133" width="18.28515625" style="126" customWidth="1"/>
    <col min="16134" max="16134" width="20" style="126" customWidth="1"/>
    <col min="16135" max="16384" width="9.140625" style="126"/>
  </cols>
  <sheetData>
    <row r="1" spans="1:10" ht="15" customHeight="1" x14ac:dyDescent="0.2">
      <c r="I1" s="138" t="s">
        <v>140</v>
      </c>
    </row>
    <row r="2" spans="1:10" ht="28.5" customHeight="1" x14ac:dyDescent="0.2">
      <c r="A2" s="139"/>
      <c r="B2" s="139"/>
      <c r="C2" s="139"/>
      <c r="D2" s="139"/>
      <c r="E2" s="261"/>
      <c r="F2" s="261"/>
      <c r="G2" s="140"/>
      <c r="H2" s="261" t="s">
        <v>100</v>
      </c>
      <c r="I2" s="289"/>
      <c r="J2" s="117"/>
    </row>
    <row r="3" spans="1:10" ht="14.25" customHeight="1" x14ac:dyDescent="0.2">
      <c r="A3" s="139"/>
      <c r="B3" s="139"/>
      <c r="C3" s="139"/>
      <c r="D3" s="139"/>
      <c r="E3" s="118"/>
      <c r="F3" s="118"/>
      <c r="G3" s="140"/>
      <c r="H3" s="261" t="s">
        <v>159</v>
      </c>
      <c r="I3" s="289"/>
    </row>
    <row r="4" spans="1:10" ht="14.25" customHeight="1" x14ac:dyDescent="0.2">
      <c r="A4" s="139"/>
      <c r="B4" s="139"/>
      <c r="C4" s="139"/>
      <c r="D4" s="139"/>
      <c r="E4" s="118"/>
      <c r="F4" s="118"/>
      <c r="G4" s="140"/>
      <c r="H4" s="118"/>
      <c r="I4" s="148"/>
    </row>
    <row r="5" spans="1:10" ht="39" customHeight="1" x14ac:dyDescent="0.2">
      <c r="A5" s="300" t="s">
        <v>151</v>
      </c>
      <c r="B5" s="300"/>
      <c r="C5" s="300"/>
      <c r="D5" s="300"/>
      <c r="E5" s="300"/>
      <c r="F5" s="300"/>
      <c r="G5" s="300"/>
      <c r="H5" s="300"/>
      <c r="I5" s="300"/>
    </row>
    <row r="6" spans="1:10" ht="26.25" customHeight="1" x14ac:dyDescent="0.2">
      <c r="A6" s="149"/>
      <c r="B6" s="149"/>
      <c r="C6" s="149"/>
      <c r="D6" s="149"/>
      <c r="E6" s="150"/>
      <c r="F6" s="150"/>
      <c r="G6" s="151"/>
      <c r="H6" s="140"/>
      <c r="I6" s="140"/>
    </row>
    <row r="7" spans="1:10" ht="36" customHeight="1" x14ac:dyDescent="0.2">
      <c r="A7" s="305" t="s">
        <v>141</v>
      </c>
      <c r="B7" s="305" t="s">
        <v>142</v>
      </c>
      <c r="C7" s="307" t="s">
        <v>143</v>
      </c>
      <c r="D7" s="308"/>
      <c r="E7" s="309"/>
      <c r="F7" s="310" t="s">
        <v>144</v>
      </c>
      <c r="G7" s="305" t="s">
        <v>145</v>
      </c>
      <c r="H7" s="316" t="s">
        <v>146</v>
      </c>
      <c r="I7" s="317"/>
    </row>
    <row r="8" spans="1:10" ht="39" customHeight="1" x14ac:dyDescent="0.2">
      <c r="A8" s="306"/>
      <c r="B8" s="306"/>
      <c r="C8" s="152" t="s">
        <v>147</v>
      </c>
      <c r="D8" s="152" t="s">
        <v>148</v>
      </c>
      <c r="E8" s="152" t="s">
        <v>150</v>
      </c>
      <c r="F8" s="306"/>
      <c r="G8" s="306"/>
      <c r="H8" s="318"/>
      <c r="I8" s="319"/>
    </row>
    <row r="9" spans="1:10" ht="16.5" customHeight="1" x14ac:dyDescent="0.2">
      <c r="A9" s="141">
        <v>1</v>
      </c>
      <c r="B9" s="141">
        <v>2</v>
      </c>
      <c r="C9" s="141">
        <v>3</v>
      </c>
      <c r="D9" s="141">
        <v>4</v>
      </c>
      <c r="E9" s="141">
        <v>5</v>
      </c>
      <c r="F9" s="141">
        <v>6</v>
      </c>
      <c r="G9" s="153">
        <v>7</v>
      </c>
      <c r="H9" s="313">
        <v>8</v>
      </c>
      <c r="I9" s="313"/>
    </row>
    <row r="10" spans="1:10" ht="20.100000000000001" customHeight="1" x14ac:dyDescent="0.25">
      <c r="A10" s="154"/>
      <c r="B10" s="154" t="s">
        <v>137</v>
      </c>
      <c r="C10" s="155">
        <v>0</v>
      </c>
      <c r="D10" s="155">
        <v>0</v>
      </c>
      <c r="E10" s="155">
        <v>0</v>
      </c>
      <c r="F10" s="154" t="s">
        <v>137</v>
      </c>
      <c r="G10" s="156" t="s">
        <v>137</v>
      </c>
      <c r="H10" s="314" t="s">
        <v>137</v>
      </c>
      <c r="I10" s="314"/>
    </row>
    <row r="11" spans="1:10" ht="20.100000000000001" customHeight="1" x14ac:dyDescent="0.2">
      <c r="A11" s="152"/>
      <c r="B11" s="157" t="s">
        <v>105</v>
      </c>
      <c r="C11" s="158">
        <f>C10</f>
        <v>0</v>
      </c>
      <c r="D11" s="158">
        <f t="shared" ref="D11:E11" si="0">D10</f>
        <v>0</v>
      </c>
      <c r="E11" s="158">
        <f t="shared" si="0"/>
        <v>0</v>
      </c>
      <c r="F11" s="159" t="s">
        <v>137</v>
      </c>
      <c r="G11" s="160" t="s">
        <v>137</v>
      </c>
      <c r="H11" s="315" t="s">
        <v>137</v>
      </c>
      <c r="I11" s="315"/>
    </row>
    <row r="12" spans="1:10" ht="13.5" customHeight="1" x14ac:dyDescent="0.2">
      <c r="A12" s="150"/>
      <c r="B12" s="161"/>
      <c r="C12" s="161"/>
      <c r="D12" s="161"/>
      <c r="E12" s="162"/>
      <c r="F12" s="162"/>
      <c r="G12" s="163"/>
    </row>
  </sheetData>
  <mergeCells count="13">
    <mergeCell ref="H9:I9"/>
    <mergeCell ref="H10:I10"/>
    <mergeCell ref="H11:I11"/>
    <mergeCell ref="E2:F2"/>
    <mergeCell ref="H2:I2"/>
    <mergeCell ref="H3:I3"/>
    <mergeCell ref="A5:I5"/>
    <mergeCell ref="A7:A8"/>
    <mergeCell ref="B7:B8"/>
    <mergeCell ref="C7:E7"/>
    <mergeCell ref="F7:F8"/>
    <mergeCell ref="G7:G8"/>
    <mergeCell ref="H7:I8"/>
  </mergeCells>
  <pageMargins left="0.51181102362204722" right="0.51181102362204722" top="0.74803149606299213" bottom="0.74803149606299213" header="0.31496062992125984" footer="0.31496062992125984"/>
  <pageSetup paperSize="9" scale="76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117"/>
  <sheetViews>
    <sheetView showGridLines="0" view="pageBreakPreview" topLeftCell="A104" zoomScale="90" zoomScaleNormal="100" zoomScaleSheetLayoutView="90" workbookViewId="0">
      <selection activeCell="F108" sqref="F108"/>
    </sheetView>
  </sheetViews>
  <sheetFormatPr defaultColWidth="9.140625" defaultRowHeight="12.75" x14ac:dyDescent="0.2"/>
  <cols>
    <col min="1" max="1" width="66.42578125" style="2" customWidth="1"/>
    <col min="2" max="2" width="15" style="77" customWidth="1"/>
    <col min="3" max="3" width="6.42578125" style="2" customWidth="1"/>
    <col min="4" max="4" width="5" style="2" customWidth="1"/>
    <col min="5" max="5" width="5.42578125" style="2" customWidth="1"/>
    <col min="6" max="6" width="10.7109375" style="2" customWidth="1"/>
    <col min="7" max="7" width="10.140625" style="2" customWidth="1"/>
    <col min="8" max="8" width="9.85546875" style="2" customWidth="1"/>
    <col min="9" max="245" width="9.140625" style="2" customWidth="1"/>
    <col min="246" max="16384" width="9.140625" style="2"/>
  </cols>
  <sheetData>
    <row r="1" spans="1:22" ht="12.75" customHeight="1" x14ac:dyDescent="0.2">
      <c r="A1" s="87"/>
      <c r="B1" s="100"/>
      <c r="C1" s="87"/>
      <c r="D1" s="87"/>
      <c r="E1" s="254" t="s">
        <v>172</v>
      </c>
      <c r="F1" s="254"/>
      <c r="G1" s="254"/>
      <c r="H1" s="254"/>
    </row>
    <row r="2" spans="1:22" ht="53.25" customHeight="1" x14ac:dyDescent="0.25">
      <c r="A2" s="87"/>
      <c r="B2" s="100"/>
      <c r="C2" s="82"/>
      <c r="D2" s="180"/>
      <c r="E2" s="261" t="s">
        <v>196</v>
      </c>
      <c r="F2" s="262"/>
      <c r="G2" s="262"/>
      <c r="H2" s="262"/>
    </row>
    <row r="3" spans="1:22" x14ac:dyDescent="0.2">
      <c r="A3" s="87"/>
      <c r="B3" s="100"/>
      <c r="C3" s="87"/>
      <c r="D3" s="87"/>
      <c r="E3" s="87"/>
      <c r="F3" s="87"/>
      <c r="G3" s="87"/>
      <c r="H3" s="87"/>
    </row>
    <row r="4" spans="1:22" ht="57.75" customHeight="1" x14ac:dyDescent="0.2">
      <c r="A4" s="263" t="s">
        <v>199</v>
      </c>
      <c r="B4" s="264"/>
      <c r="C4" s="264"/>
      <c r="D4" s="264"/>
      <c r="E4" s="264"/>
      <c r="F4" s="264"/>
      <c r="G4" s="264"/>
      <c r="H4" s="264"/>
      <c r="N4" s="247"/>
      <c r="O4" s="247"/>
      <c r="P4" s="247"/>
      <c r="Q4" s="247"/>
      <c r="R4" s="247"/>
      <c r="S4" s="247"/>
      <c r="T4" s="247"/>
      <c r="U4" s="247"/>
      <c r="V4" s="247"/>
    </row>
    <row r="5" spans="1:22" ht="18.75" customHeight="1" x14ac:dyDescent="0.25">
      <c r="A5" s="78"/>
      <c r="B5" s="80"/>
      <c r="C5" s="78"/>
      <c r="D5" s="78"/>
      <c r="E5" s="78"/>
      <c r="F5" s="78"/>
      <c r="G5" s="268" t="s">
        <v>81</v>
      </c>
      <c r="H5" s="269"/>
    </row>
    <row r="6" spans="1:22" ht="21.75" customHeight="1" x14ac:dyDescent="0.25">
      <c r="A6" s="273" t="s">
        <v>0</v>
      </c>
      <c r="B6" s="273" t="s">
        <v>3</v>
      </c>
      <c r="C6" s="273" t="s">
        <v>4</v>
      </c>
      <c r="D6" s="273" t="s">
        <v>1</v>
      </c>
      <c r="E6" s="273" t="s">
        <v>2</v>
      </c>
      <c r="F6" s="265" t="s">
        <v>5</v>
      </c>
      <c r="G6" s="266"/>
      <c r="H6" s="267"/>
    </row>
    <row r="7" spans="1:22" ht="21.75" customHeight="1" x14ac:dyDescent="0.2">
      <c r="A7" s="274"/>
      <c r="B7" s="275"/>
      <c r="C7" s="275"/>
      <c r="D7" s="275"/>
      <c r="E7" s="275"/>
      <c r="F7" s="188" t="s">
        <v>189</v>
      </c>
      <c r="G7" s="186" t="s">
        <v>191</v>
      </c>
      <c r="H7" s="186" t="s">
        <v>198</v>
      </c>
    </row>
    <row r="8" spans="1:22" ht="49.5" customHeight="1" x14ac:dyDescent="0.2">
      <c r="A8" s="181" t="s">
        <v>154</v>
      </c>
      <c r="B8" s="39" t="s">
        <v>152</v>
      </c>
      <c r="C8" s="242" t="s">
        <v>7</v>
      </c>
      <c r="D8" s="169"/>
      <c r="E8" s="170"/>
      <c r="F8" s="171">
        <f>F9</f>
        <v>60</v>
      </c>
      <c r="G8" s="171">
        <f t="shared" ref="G8:H10" si="0">G9</f>
        <v>30</v>
      </c>
      <c r="H8" s="172">
        <f t="shared" si="0"/>
        <v>60</v>
      </c>
    </row>
    <row r="9" spans="1:22" ht="47.25" customHeight="1" x14ac:dyDescent="0.2">
      <c r="A9" s="85" t="s">
        <v>38</v>
      </c>
      <c r="B9" s="84" t="s">
        <v>153</v>
      </c>
      <c r="C9" s="177" t="s">
        <v>7</v>
      </c>
      <c r="D9" s="173"/>
      <c r="E9" s="174"/>
      <c r="F9" s="175">
        <f>F10</f>
        <v>60</v>
      </c>
      <c r="G9" s="175">
        <f t="shared" si="0"/>
        <v>30</v>
      </c>
      <c r="H9" s="176">
        <f t="shared" si="0"/>
        <v>60</v>
      </c>
    </row>
    <row r="10" spans="1:22" ht="30" customHeight="1" x14ac:dyDescent="0.2">
      <c r="A10" s="85" t="s">
        <v>86</v>
      </c>
      <c r="B10" s="84" t="s">
        <v>153</v>
      </c>
      <c r="C10" s="177">
        <v>200</v>
      </c>
      <c r="D10" s="173"/>
      <c r="E10" s="174"/>
      <c r="F10" s="175">
        <f>F11</f>
        <v>60</v>
      </c>
      <c r="G10" s="175">
        <f t="shared" si="0"/>
        <v>30</v>
      </c>
      <c r="H10" s="176">
        <f t="shared" si="0"/>
        <v>60</v>
      </c>
    </row>
    <row r="11" spans="1:22" ht="30" customHeight="1" x14ac:dyDescent="0.2">
      <c r="A11" s="85" t="s">
        <v>17</v>
      </c>
      <c r="B11" s="84" t="s">
        <v>153</v>
      </c>
      <c r="C11" s="177">
        <v>240</v>
      </c>
      <c r="D11" s="178">
        <v>3</v>
      </c>
      <c r="E11" s="179">
        <v>10</v>
      </c>
      <c r="F11" s="222">
        <f>'Приложение 3'!F77</f>
        <v>60</v>
      </c>
      <c r="G11" s="222">
        <f>'Приложение 3'!G77</f>
        <v>30</v>
      </c>
      <c r="H11" s="223">
        <f>'Приложение 3'!H77</f>
        <v>60</v>
      </c>
    </row>
    <row r="12" spans="1:22" s="73" customFormat="1" ht="35.25" customHeight="1" x14ac:dyDescent="0.2">
      <c r="A12" s="75" t="s">
        <v>89</v>
      </c>
      <c r="B12" s="39" t="s">
        <v>41</v>
      </c>
      <c r="C12" s="17"/>
      <c r="D12" s="15"/>
      <c r="E12" s="15"/>
      <c r="F12" s="90">
        <f>F13</f>
        <v>1701.7</v>
      </c>
      <c r="G12" s="90">
        <f t="shared" ref="G12:H14" si="1">G13</f>
        <v>1361</v>
      </c>
      <c r="H12" s="90">
        <f t="shared" si="1"/>
        <v>1879</v>
      </c>
      <c r="I12" s="72"/>
    </row>
    <row r="13" spans="1:22" s="73" customFormat="1" ht="30" customHeight="1" x14ac:dyDescent="0.2">
      <c r="A13" s="85" t="s">
        <v>208</v>
      </c>
      <c r="B13" s="84" t="s">
        <v>213</v>
      </c>
      <c r="C13" s="22"/>
      <c r="D13" s="20"/>
      <c r="E13" s="20"/>
      <c r="F13" s="91">
        <f>F14</f>
        <v>1701.7</v>
      </c>
      <c r="G13" s="91">
        <f t="shared" si="1"/>
        <v>1361</v>
      </c>
      <c r="H13" s="91">
        <f t="shared" si="1"/>
        <v>1879</v>
      </c>
      <c r="I13" s="72"/>
    </row>
    <row r="14" spans="1:22" ht="32.1" customHeight="1" x14ac:dyDescent="0.2">
      <c r="A14" s="85" t="s">
        <v>86</v>
      </c>
      <c r="B14" s="84" t="s">
        <v>213</v>
      </c>
      <c r="C14" s="22">
        <v>200</v>
      </c>
      <c r="D14" s="20"/>
      <c r="E14" s="20"/>
      <c r="F14" s="91">
        <f>F15</f>
        <v>1701.7</v>
      </c>
      <c r="G14" s="91">
        <f t="shared" si="1"/>
        <v>1361</v>
      </c>
      <c r="H14" s="91">
        <f t="shared" si="1"/>
        <v>1879</v>
      </c>
      <c r="I14" s="8"/>
    </row>
    <row r="15" spans="1:22" ht="32.1" customHeight="1" x14ac:dyDescent="0.2">
      <c r="A15" s="85" t="s">
        <v>17</v>
      </c>
      <c r="B15" s="84" t="s">
        <v>213</v>
      </c>
      <c r="C15" s="22">
        <v>240</v>
      </c>
      <c r="D15" s="20">
        <v>4</v>
      </c>
      <c r="E15" s="20">
        <v>9</v>
      </c>
      <c r="F15" s="217">
        <f>'Приложение 3'!F83</f>
        <v>1701.7</v>
      </c>
      <c r="G15" s="217">
        <f>'Приложение 3'!G83</f>
        <v>1361</v>
      </c>
      <c r="H15" s="217">
        <f>'Приложение 3'!H83</f>
        <v>1879</v>
      </c>
      <c r="I15" s="8"/>
    </row>
    <row r="16" spans="1:22" s="73" customFormat="1" ht="34.5" hidden="1" customHeight="1" x14ac:dyDescent="0.2">
      <c r="A16" s="75" t="s">
        <v>182</v>
      </c>
      <c r="B16" s="39" t="s">
        <v>44</v>
      </c>
      <c r="C16" s="17"/>
      <c r="D16" s="15"/>
      <c r="E16" s="15"/>
      <c r="F16" s="90">
        <f t="shared" ref="F16:G18" si="2">F17</f>
        <v>0</v>
      </c>
      <c r="G16" s="88">
        <f t="shared" si="2"/>
        <v>0</v>
      </c>
      <c r="H16" s="7">
        <f>H17</f>
        <v>0</v>
      </c>
      <c r="I16" s="72"/>
    </row>
    <row r="17" spans="1:9" s="73" customFormat="1" ht="33" hidden="1" customHeight="1" x14ac:dyDescent="0.2">
      <c r="A17" s="85" t="s">
        <v>183</v>
      </c>
      <c r="B17" s="84" t="s">
        <v>45</v>
      </c>
      <c r="C17" s="22"/>
      <c r="D17" s="20"/>
      <c r="E17" s="20"/>
      <c r="F17" s="91">
        <f t="shared" si="2"/>
        <v>0</v>
      </c>
      <c r="G17" s="89">
        <f t="shared" si="2"/>
        <v>0</v>
      </c>
      <c r="H17" s="13">
        <f>H18</f>
        <v>0</v>
      </c>
      <c r="I17" s="72"/>
    </row>
    <row r="18" spans="1:9" ht="32.1" hidden="1" customHeight="1" x14ac:dyDescent="0.2">
      <c r="A18" s="85" t="s">
        <v>86</v>
      </c>
      <c r="B18" s="84" t="s">
        <v>45</v>
      </c>
      <c r="C18" s="22">
        <v>200</v>
      </c>
      <c r="D18" s="20"/>
      <c r="E18" s="20"/>
      <c r="F18" s="91">
        <f t="shared" si="2"/>
        <v>0</v>
      </c>
      <c r="G18" s="91">
        <f t="shared" si="2"/>
        <v>0</v>
      </c>
      <c r="H18" s="23">
        <f>H19</f>
        <v>0</v>
      </c>
      <c r="I18" s="8"/>
    </row>
    <row r="19" spans="1:9" ht="32.1" hidden="1" customHeight="1" x14ac:dyDescent="0.2">
      <c r="A19" s="85" t="s">
        <v>17</v>
      </c>
      <c r="B19" s="84" t="s">
        <v>45</v>
      </c>
      <c r="C19" s="22">
        <v>240</v>
      </c>
      <c r="D19" s="20">
        <v>4</v>
      </c>
      <c r="E19" s="20">
        <v>9</v>
      </c>
      <c r="F19" s="217">
        <f>'Приложение 3'!F94</f>
        <v>0</v>
      </c>
      <c r="G19" s="217">
        <f>'Приложение 3'!G94</f>
        <v>0</v>
      </c>
      <c r="H19" s="218">
        <f>'Приложение 3'!H94</f>
        <v>0</v>
      </c>
      <c r="I19" s="8"/>
    </row>
    <row r="20" spans="1:9" s="73" customFormat="1" ht="32.1" customHeight="1" x14ac:dyDescent="0.2">
      <c r="A20" s="75" t="s">
        <v>91</v>
      </c>
      <c r="B20" s="5" t="s">
        <v>48</v>
      </c>
      <c r="C20" s="17" t="s">
        <v>7</v>
      </c>
      <c r="D20" s="14"/>
      <c r="E20" s="15"/>
      <c r="F20" s="90">
        <f t="shared" ref="F20:G20" si="3">F21+F25+F29+F35</f>
        <v>906.1</v>
      </c>
      <c r="G20" s="90">
        <f t="shared" si="3"/>
        <v>230</v>
      </c>
      <c r="H20" s="18">
        <f>H21+H25+H29+H35</f>
        <v>200</v>
      </c>
      <c r="I20" s="72"/>
    </row>
    <row r="21" spans="1:9" s="73" customFormat="1" ht="48" customHeight="1" x14ac:dyDescent="0.2">
      <c r="A21" s="75" t="s">
        <v>90</v>
      </c>
      <c r="B21" s="5" t="s">
        <v>49</v>
      </c>
      <c r="C21" s="32"/>
      <c r="D21" s="3"/>
      <c r="E21" s="4"/>
      <c r="F21" s="88">
        <f t="shared" ref="F21:G23" si="4">F22</f>
        <v>795.5</v>
      </c>
      <c r="G21" s="88">
        <f t="shared" si="4"/>
        <v>100</v>
      </c>
      <c r="H21" s="18">
        <f>H22</f>
        <v>100</v>
      </c>
      <c r="I21" s="72"/>
    </row>
    <row r="22" spans="1:9" s="73" customFormat="1" ht="31.5" customHeight="1" x14ac:dyDescent="0.2">
      <c r="A22" s="85" t="s">
        <v>184</v>
      </c>
      <c r="B22" s="11" t="s">
        <v>50</v>
      </c>
      <c r="C22" s="22"/>
      <c r="D22" s="19"/>
      <c r="E22" s="20"/>
      <c r="F22" s="91">
        <f t="shared" si="4"/>
        <v>795.5</v>
      </c>
      <c r="G22" s="91">
        <f t="shared" si="4"/>
        <v>100</v>
      </c>
      <c r="H22" s="23">
        <f>H23</f>
        <v>100</v>
      </c>
      <c r="I22" s="72"/>
    </row>
    <row r="23" spans="1:9" ht="32.1" customHeight="1" x14ac:dyDescent="0.2">
      <c r="A23" s="85" t="s">
        <v>86</v>
      </c>
      <c r="B23" s="11" t="s">
        <v>50</v>
      </c>
      <c r="C23" s="12">
        <v>200</v>
      </c>
      <c r="D23" s="9"/>
      <c r="E23" s="10"/>
      <c r="F23" s="89">
        <f t="shared" si="4"/>
        <v>795.5</v>
      </c>
      <c r="G23" s="89">
        <f t="shared" si="4"/>
        <v>100</v>
      </c>
      <c r="H23" s="13">
        <f>H24</f>
        <v>100</v>
      </c>
      <c r="I23" s="8"/>
    </row>
    <row r="24" spans="1:9" ht="32.1" customHeight="1" x14ac:dyDescent="0.2">
      <c r="A24" s="85" t="s">
        <v>17</v>
      </c>
      <c r="B24" s="11" t="s">
        <v>50</v>
      </c>
      <c r="C24" s="12">
        <v>240</v>
      </c>
      <c r="D24" s="19">
        <v>5</v>
      </c>
      <c r="E24" s="20">
        <v>3</v>
      </c>
      <c r="F24" s="224">
        <f>'Приложение 3'!F101</f>
        <v>795.5</v>
      </c>
      <c r="G24" s="224">
        <f>'Приложение 3'!G101</f>
        <v>100</v>
      </c>
      <c r="H24" s="225">
        <f>'Приложение 3'!H101</f>
        <v>100</v>
      </c>
      <c r="I24" s="8"/>
    </row>
    <row r="25" spans="1:9" s="73" customFormat="1" ht="32.25" hidden="1" customHeight="1" x14ac:dyDescent="0.2">
      <c r="A25" s="105" t="s">
        <v>92</v>
      </c>
      <c r="B25" s="39" t="s">
        <v>51</v>
      </c>
      <c r="C25" s="17"/>
      <c r="D25" s="15"/>
      <c r="E25" s="15"/>
      <c r="F25" s="90">
        <f t="shared" ref="F25:G27" si="5">F26</f>
        <v>0</v>
      </c>
      <c r="G25" s="88">
        <f t="shared" si="5"/>
        <v>0</v>
      </c>
      <c r="H25" s="18">
        <f>H26</f>
        <v>0</v>
      </c>
      <c r="I25" s="72"/>
    </row>
    <row r="26" spans="1:9" s="73" customFormat="1" ht="33.75" hidden="1" customHeight="1" x14ac:dyDescent="0.2">
      <c r="A26" s="35" t="s">
        <v>186</v>
      </c>
      <c r="B26" s="84" t="s">
        <v>52</v>
      </c>
      <c r="C26" s="22"/>
      <c r="D26" s="20"/>
      <c r="E26" s="20"/>
      <c r="F26" s="91">
        <f t="shared" si="5"/>
        <v>0</v>
      </c>
      <c r="G26" s="89">
        <f t="shared" si="5"/>
        <v>0</v>
      </c>
      <c r="H26" s="23">
        <f>H27</f>
        <v>0</v>
      </c>
      <c r="I26" s="72"/>
    </row>
    <row r="27" spans="1:9" ht="32.1" hidden="1" customHeight="1" x14ac:dyDescent="0.2">
      <c r="A27" s="85" t="s">
        <v>86</v>
      </c>
      <c r="B27" s="84" t="s">
        <v>52</v>
      </c>
      <c r="C27" s="22">
        <v>200</v>
      </c>
      <c r="D27" s="20"/>
      <c r="E27" s="20"/>
      <c r="F27" s="91">
        <f t="shared" si="5"/>
        <v>0</v>
      </c>
      <c r="G27" s="89">
        <f t="shared" si="5"/>
        <v>0</v>
      </c>
      <c r="H27" s="23">
        <f>H28</f>
        <v>0</v>
      </c>
      <c r="I27" s="8"/>
    </row>
    <row r="28" spans="1:9" ht="32.1" hidden="1" customHeight="1" x14ac:dyDescent="0.2">
      <c r="A28" s="85" t="s">
        <v>17</v>
      </c>
      <c r="B28" s="84" t="s">
        <v>52</v>
      </c>
      <c r="C28" s="22">
        <v>240</v>
      </c>
      <c r="D28" s="20">
        <v>5</v>
      </c>
      <c r="E28" s="20">
        <v>3</v>
      </c>
      <c r="F28" s="217">
        <f>'Приложение 3'!F105</f>
        <v>0</v>
      </c>
      <c r="G28" s="222">
        <f>'Приложение 3'!G105</f>
        <v>0</v>
      </c>
      <c r="H28" s="218">
        <f>'Приложение 3'!H105</f>
        <v>0</v>
      </c>
      <c r="I28" s="8"/>
    </row>
    <row r="29" spans="1:9" s="73" customFormat="1" ht="48" customHeight="1" x14ac:dyDescent="0.2">
      <c r="A29" s="75" t="s">
        <v>93</v>
      </c>
      <c r="B29" s="39" t="s">
        <v>53</v>
      </c>
      <c r="C29" s="17"/>
      <c r="D29" s="15"/>
      <c r="E29" s="15"/>
      <c r="F29" s="90">
        <f t="shared" ref="F29:G31" si="6">F30</f>
        <v>30</v>
      </c>
      <c r="G29" s="90">
        <f t="shared" si="6"/>
        <v>50</v>
      </c>
      <c r="H29" s="18">
        <f>H30</f>
        <v>50</v>
      </c>
      <c r="I29" s="72"/>
    </row>
    <row r="30" spans="1:9" s="73" customFormat="1" ht="35.25" customHeight="1" x14ac:dyDescent="0.2">
      <c r="A30" s="85" t="s">
        <v>185</v>
      </c>
      <c r="B30" s="84" t="s">
        <v>54</v>
      </c>
      <c r="C30" s="22"/>
      <c r="D30" s="20"/>
      <c r="E30" s="20"/>
      <c r="F30" s="91">
        <f>F31+F33</f>
        <v>30</v>
      </c>
      <c r="G30" s="91">
        <f t="shared" ref="G30:H30" si="7">G31+G33</f>
        <v>50</v>
      </c>
      <c r="H30" s="23">
        <f t="shared" si="7"/>
        <v>50</v>
      </c>
      <c r="I30" s="72"/>
    </row>
    <row r="31" spans="1:9" ht="32.1" customHeight="1" x14ac:dyDescent="0.2">
      <c r="A31" s="85" t="s">
        <v>86</v>
      </c>
      <c r="B31" s="84" t="s">
        <v>54</v>
      </c>
      <c r="C31" s="22">
        <v>200</v>
      </c>
      <c r="D31" s="20"/>
      <c r="E31" s="20"/>
      <c r="F31" s="91">
        <f t="shared" si="6"/>
        <v>30</v>
      </c>
      <c r="G31" s="91">
        <f t="shared" si="6"/>
        <v>50</v>
      </c>
      <c r="H31" s="23">
        <f>H32</f>
        <v>50</v>
      </c>
      <c r="I31" s="8"/>
    </row>
    <row r="32" spans="1:9" ht="32.1" customHeight="1" x14ac:dyDescent="0.2">
      <c r="A32" s="85" t="s">
        <v>17</v>
      </c>
      <c r="B32" s="84" t="s">
        <v>54</v>
      </c>
      <c r="C32" s="22">
        <v>240</v>
      </c>
      <c r="D32" s="20">
        <v>5</v>
      </c>
      <c r="E32" s="20">
        <v>3</v>
      </c>
      <c r="F32" s="222">
        <f>'Приложение 3'!F109</f>
        <v>30</v>
      </c>
      <c r="G32" s="222">
        <f>'Приложение 3'!G109</f>
        <v>50</v>
      </c>
      <c r="H32" s="223">
        <f>'Приложение 3'!H109</f>
        <v>50</v>
      </c>
      <c r="I32" s="8"/>
    </row>
    <row r="33" spans="1:9" ht="15.75" customHeight="1" x14ac:dyDescent="0.2">
      <c r="A33" s="85" t="s">
        <v>18</v>
      </c>
      <c r="B33" s="84" t="s">
        <v>54</v>
      </c>
      <c r="C33" s="22">
        <v>800</v>
      </c>
      <c r="D33" s="20"/>
      <c r="E33" s="20"/>
      <c r="F33" s="91">
        <f>F34</f>
        <v>0</v>
      </c>
      <c r="G33" s="91">
        <f>G34</f>
        <v>0</v>
      </c>
      <c r="H33" s="13">
        <f>H34</f>
        <v>0</v>
      </c>
      <c r="I33" s="8"/>
    </row>
    <row r="34" spans="1:9" ht="19.5" customHeight="1" x14ac:dyDescent="0.2">
      <c r="A34" s="85" t="s">
        <v>19</v>
      </c>
      <c r="B34" s="84" t="s">
        <v>54</v>
      </c>
      <c r="C34" s="22">
        <v>850</v>
      </c>
      <c r="D34" s="20">
        <v>5</v>
      </c>
      <c r="E34" s="20">
        <v>3</v>
      </c>
      <c r="F34" s="217">
        <f>'Приложение 3'!F111</f>
        <v>0</v>
      </c>
      <c r="G34" s="217">
        <f>'Приложение 3'!G111</f>
        <v>0</v>
      </c>
      <c r="H34" s="223">
        <f>'Приложение 3'!H111</f>
        <v>0</v>
      </c>
      <c r="I34" s="8"/>
    </row>
    <row r="35" spans="1:9" s="73" customFormat="1" ht="49.5" customHeight="1" x14ac:dyDescent="0.2">
      <c r="A35" s="75" t="s">
        <v>94</v>
      </c>
      <c r="B35" s="39" t="s">
        <v>55</v>
      </c>
      <c r="C35" s="17"/>
      <c r="D35" s="15"/>
      <c r="E35" s="15"/>
      <c r="F35" s="90">
        <f t="shared" ref="F35:G37" si="8">F36</f>
        <v>80.599999999999994</v>
      </c>
      <c r="G35" s="90">
        <f t="shared" si="8"/>
        <v>80</v>
      </c>
      <c r="H35" s="18">
        <f>H36</f>
        <v>50</v>
      </c>
      <c r="I35" s="72"/>
    </row>
    <row r="36" spans="1:9" s="73" customFormat="1" ht="33.75" customHeight="1" x14ac:dyDescent="0.2">
      <c r="A36" s="85" t="s">
        <v>187</v>
      </c>
      <c r="B36" s="84" t="s">
        <v>56</v>
      </c>
      <c r="C36" s="22"/>
      <c r="D36" s="20"/>
      <c r="E36" s="20"/>
      <c r="F36" s="91">
        <f t="shared" si="8"/>
        <v>80.599999999999994</v>
      </c>
      <c r="G36" s="91">
        <f t="shared" si="8"/>
        <v>80</v>
      </c>
      <c r="H36" s="23">
        <f>H37</f>
        <v>50</v>
      </c>
      <c r="I36" s="72"/>
    </row>
    <row r="37" spans="1:9" ht="32.1" customHeight="1" x14ac:dyDescent="0.2">
      <c r="A37" s="85" t="s">
        <v>86</v>
      </c>
      <c r="B37" s="84" t="s">
        <v>56</v>
      </c>
      <c r="C37" s="22">
        <v>200</v>
      </c>
      <c r="D37" s="20"/>
      <c r="E37" s="20"/>
      <c r="F37" s="91">
        <f t="shared" si="8"/>
        <v>80.599999999999994</v>
      </c>
      <c r="G37" s="91">
        <f t="shared" si="8"/>
        <v>80</v>
      </c>
      <c r="H37" s="23">
        <f>H38</f>
        <v>50</v>
      </c>
      <c r="I37" s="8"/>
    </row>
    <row r="38" spans="1:9" ht="32.1" customHeight="1" x14ac:dyDescent="0.2">
      <c r="A38" s="85" t="s">
        <v>17</v>
      </c>
      <c r="B38" s="84" t="s">
        <v>56</v>
      </c>
      <c r="C38" s="22">
        <v>240</v>
      </c>
      <c r="D38" s="20">
        <v>5</v>
      </c>
      <c r="E38" s="20">
        <v>3</v>
      </c>
      <c r="F38" s="217">
        <f>'Приложение 3'!F115</f>
        <v>80.599999999999994</v>
      </c>
      <c r="G38" s="217">
        <f>'Приложение 3'!G115</f>
        <v>80</v>
      </c>
      <c r="H38" s="223">
        <f>'Приложение 3'!H115</f>
        <v>50</v>
      </c>
      <c r="I38" s="8"/>
    </row>
    <row r="39" spans="1:9" s="73" customFormat="1" ht="30" customHeight="1" x14ac:dyDescent="0.2">
      <c r="A39" s="75" t="s">
        <v>95</v>
      </c>
      <c r="B39" s="39" t="s">
        <v>62</v>
      </c>
      <c r="C39" s="17" t="s">
        <v>7</v>
      </c>
      <c r="D39" s="15"/>
      <c r="E39" s="15"/>
      <c r="F39" s="90">
        <f>F40+F48</f>
        <v>3532.5</v>
      </c>
      <c r="G39" s="90">
        <f t="shared" ref="G39:H39" si="9">G40+G48</f>
        <v>2050</v>
      </c>
      <c r="H39" s="18">
        <f t="shared" si="9"/>
        <v>2100</v>
      </c>
      <c r="I39" s="72"/>
    </row>
    <row r="40" spans="1:9" s="73" customFormat="1" ht="30" customHeight="1" x14ac:dyDescent="0.2">
      <c r="A40" s="85" t="s">
        <v>96</v>
      </c>
      <c r="B40" s="5" t="s">
        <v>63</v>
      </c>
      <c r="C40" s="6"/>
      <c r="D40" s="3"/>
      <c r="E40" s="4"/>
      <c r="F40" s="88">
        <f t="shared" ref="F40:G40" si="10">F41+F43+F45</f>
        <v>2532.5</v>
      </c>
      <c r="G40" s="88">
        <f t="shared" si="10"/>
        <v>2050</v>
      </c>
      <c r="H40" s="18">
        <f>H41+H43+H45</f>
        <v>2100</v>
      </c>
      <c r="I40" s="72"/>
    </row>
    <row r="41" spans="1:9" ht="63.95" customHeight="1" x14ac:dyDescent="0.2">
      <c r="A41" s="85" t="s">
        <v>13</v>
      </c>
      <c r="B41" s="84" t="s">
        <v>63</v>
      </c>
      <c r="C41" s="52">
        <v>100</v>
      </c>
      <c r="D41" s="51"/>
      <c r="E41" s="51"/>
      <c r="F41" s="96">
        <f t="shared" ref="F41:G41" si="11">F42</f>
        <v>2432.5</v>
      </c>
      <c r="G41" s="96">
        <f t="shared" si="11"/>
        <v>2000</v>
      </c>
      <c r="H41" s="53">
        <f>H42</f>
        <v>2000</v>
      </c>
      <c r="I41" s="8"/>
    </row>
    <row r="42" spans="1:9" ht="15.95" customHeight="1" x14ac:dyDescent="0.2">
      <c r="A42" s="112" t="s">
        <v>64</v>
      </c>
      <c r="B42" s="84" t="s">
        <v>63</v>
      </c>
      <c r="C42" s="52">
        <v>110</v>
      </c>
      <c r="D42" s="51">
        <v>8</v>
      </c>
      <c r="E42" s="51">
        <v>1</v>
      </c>
      <c r="F42" s="229">
        <f>'Приложение 3'!F126</f>
        <v>2432.5</v>
      </c>
      <c r="G42" s="229">
        <f>'Приложение 3'!G126</f>
        <v>2000</v>
      </c>
      <c r="H42" s="230">
        <f>'Приложение 3'!H126</f>
        <v>2000</v>
      </c>
      <c r="I42" s="8"/>
    </row>
    <row r="43" spans="1:9" ht="32.1" customHeight="1" x14ac:dyDescent="0.2">
      <c r="A43" s="85" t="s">
        <v>86</v>
      </c>
      <c r="B43" s="84" t="s">
        <v>63</v>
      </c>
      <c r="C43" s="52">
        <v>200</v>
      </c>
      <c r="D43" s="51"/>
      <c r="E43" s="51"/>
      <c r="F43" s="96">
        <f t="shared" ref="F43:G43" si="12">F44</f>
        <v>100</v>
      </c>
      <c r="G43" s="96">
        <f t="shared" si="12"/>
        <v>50</v>
      </c>
      <c r="H43" s="53">
        <f>H44</f>
        <v>100</v>
      </c>
      <c r="I43" s="8"/>
    </row>
    <row r="44" spans="1:9" ht="32.1" customHeight="1" x14ac:dyDescent="0.2">
      <c r="A44" s="113" t="s">
        <v>17</v>
      </c>
      <c r="B44" s="84" t="s">
        <v>63</v>
      </c>
      <c r="C44" s="52">
        <v>240</v>
      </c>
      <c r="D44" s="51">
        <v>8</v>
      </c>
      <c r="E44" s="51">
        <v>1</v>
      </c>
      <c r="F44" s="234">
        <f>'Приложение 3'!F128</f>
        <v>100</v>
      </c>
      <c r="G44" s="234">
        <f>'Приложение 3'!G128</f>
        <v>50</v>
      </c>
      <c r="H44" s="235">
        <f>'Приложение 3'!H128</f>
        <v>100</v>
      </c>
      <c r="I44" s="8"/>
    </row>
    <row r="45" spans="1:9" ht="15.95" customHeight="1" x14ac:dyDescent="0.2">
      <c r="A45" s="85" t="s">
        <v>18</v>
      </c>
      <c r="B45" s="84" t="s">
        <v>63</v>
      </c>
      <c r="C45" s="52">
        <v>800</v>
      </c>
      <c r="D45" s="51"/>
      <c r="E45" s="51"/>
      <c r="F45" s="96">
        <f>F47+F46</f>
        <v>0</v>
      </c>
      <c r="G45" s="96">
        <f t="shared" ref="G45" si="13">G47</f>
        <v>0</v>
      </c>
      <c r="H45" s="53">
        <f>H47</f>
        <v>0</v>
      </c>
      <c r="I45" s="8"/>
    </row>
    <row r="46" spans="1:9" ht="18.75" customHeight="1" x14ac:dyDescent="0.2">
      <c r="A46" s="85" t="s">
        <v>160</v>
      </c>
      <c r="B46" s="84" t="s">
        <v>63</v>
      </c>
      <c r="C46" s="52">
        <v>830</v>
      </c>
      <c r="D46" s="51"/>
      <c r="E46" s="51"/>
      <c r="F46" s="227">
        <v>0</v>
      </c>
      <c r="G46" s="227">
        <v>0</v>
      </c>
      <c r="H46" s="228">
        <v>0</v>
      </c>
      <c r="I46" s="8"/>
    </row>
    <row r="47" spans="1:9" ht="15.95" customHeight="1" x14ac:dyDescent="0.2">
      <c r="A47" s="85" t="s">
        <v>19</v>
      </c>
      <c r="B47" s="84" t="s">
        <v>63</v>
      </c>
      <c r="C47" s="52">
        <v>850</v>
      </c>
      <c r="D47" s="51">
        <v>8</v>
      </c>
      <c r="E47" s="51">
        <v>1</v>
      </c>
      <c r="F47" s="229">
        <f>'Приложение 3'!F131</f>
        <v>0</v>
      </c>
      <c r="G47" s="229">
        <f>'Приложение 3'!G131</f>
        <v>0</v>
      </c>
      <c r="H47" s="230">
        <f>'Приложение 3'!H131</f>
        <v>0</v>
      </c>
      <c r="I47" s="8"/>
    </row>
    <row r="48" spans="1:9" s="73" customFormat="1" ht="18.75" customHeight="1" x14ac:dyDescent="0.2">
      <c r="A48" s="75" t="s">
        <v>177</v>
      </c>
      <c r="B48" s="39" t="s">
        <v>65</v>
      </c>
      <c r="C48" s="17"/>
      <c r="D48" s="15"/>
      <c r="E48" s="15"/>
      <c r="F48" s="90">
        <f>F49</f>
        <v>1000</v>
      </c>
      <c r="G48" s="90">
        <f t="shared" ref="G48:H48" si="14">G49</f>
        <v>0</v>
      </c>
      <c r="H48" s="18">
        <f t="shared" si="14"/>
        <v>0</v>
      </c>
      <c r="I48" s="72"/>
    </row>
    <row r="49" spans="1:9" ht="63.95" customHeight="1" x14ac:dyDescent="0.2">
      <c r="A49" s="85" t="s">
        <v>13</v>
      </c>
      <c r="B49" s="84" t="s">
        <v>65</v>
      </c>
      <c r="C49" s="52">
        <v>100</v>
      </c>
      <c r="D49" s="51"/>
      <c r="E49" s="51"/>
      <c r="F49" s="96">
        <f t="shared" ref="F49:G49" si="15">F50</f>
        <v>1000</v>
      </c>
      <c r="G49" s="96">
        <f t="shared" si="15"/>
        <v>0</v>
      </c>
      <c r="H49" s="53">
        <f>H50</f>
        <v>0</v>
      </c>
      <c r="I49" s="8"/>
    </row>
    <row r="50" spans="1:9" ht="15.95" customHeight="1" x14ac:dyDescent="0.2">
      <c r="A50" s="112" t="s">
        <v>64</v>
      </c>
      <c r="B50" s="84" t="s">
        <v>65</v>
      </c>
      <c r="C50" s="52">
        <v>110</v>
      </c>
      <c r="D50" s="51">
        <v>8</v>
      </c>
      <c r="E50" s="43">
        <v>1</v>
      </c>
      <c r="F50" s="227">
        <f>'Приложение 3'!F134</f>
        <v>1000</v>
      </c>
      <c r="G50" s="227">
        <f>'Приложение 3'!G134</f>
        <v>0</v>
      </c>
      <c r="H50" s="228">
        <f>'Приложение 3'!H134</f>
        <v>0</v>
      </c>
      <c r="I50" s="8"/>
    </row>
    <row r="51" spans="1:9" s="73" customFormat="1" ht="18.75" x14ac:dyDescent="0.2">
      <c r="A51" s="75" t="s">
        <v>9</v>
      </c>
      <c r="B51" s="5" t="s">
        <v>10</v>
      </c>
      <c r="C51" s="6" t="s">
        <v>7</v>
      </c>
      <c r="D51" s="3"/>
      <c r="E51" s="4"/>
      <c r="F51" s="88">
        <f>F52+F55+F61+F64+F67+F77+F80+F83+F86+F95+F98+F103+F106+F109+F74</f>
        <v>8049.2000000000007</v>
      </c>
      <c r="G51" s="88">
        <f>G52+G55+G61+G64+G67+G77+G80+G83+G86+G95+G98+G103+G106+G109+G74</f>
        <v>5709.9</v>
      </c>
      <c r="H51" s="7">
        <f>H52+H55+H61+H64+H67+H77+H80+H83+H86+H95+H98+H103+H106+H109+H74</f>
        <v>6140.1</v>
      </c>
      <c r="I51" s="72"/>
    </row>
    <row r="52" spans="1:9" s="73" customFormat="1" ht="32.1" customHeight="1" x14ac:dyDescent="0.2">
      <c r="A52" s="75" t="s">
        <v>174</v>
      </c>
      <c r="B52" s="5" t="s">
        <v>21</v>
      </c>
      <c r="C52" s="6"/>
      <c r="D52" s="3"/>
      <c r="E52" s="4"/>
      <c r="F52" s="88">
        <f t="shared" ref="F52:G53" si="16">F53</f>
        <v>3010.8</v>
      </c>
      <c r="G52" s="88">
        <f t="shared" si="16"/>
        <v>3000</v>
      </c>
      <c r="H52" s="7">
        <f>H53</f>
        <v>3000</v>
      </c>
      <c r="I52" s="72"/>
    </row>
    <row r="53" spans="1:9" ht="63.95" customHeight="1" x14ac:dyDescent="0.2">
      <c r="A53" s="85" t="s">
        <v>13</v>
      </c>
      <c r="B53" s="11" t="s">
        <v>21</v>
      </c>
      <c r="C53" s="12">
        <v>100</v>
      </c>
      <c r="D53" s="9"/>
      <c r="E53" s="10"/>
      <c r="F53" s="89">
        <f t="shared" si="16"/>
        <v>3010.8</v>
      </c>
      <c r="G53" s="89">
        <f t="shared" si="16"/>
        <v>3000</v>
      </c>
      <c r="H53" s="13">
        <f>H54</f>
        <v>3000</v>
      </c>
      <c r="I53" s="8"/>
    </row>
    <row r="54" spans="1:9" ht="32.1" customHeight="1" x14ac:dyDescent="0.2">
      <c r="A54" s="85" t="s">
        <v>14</v>
      </c>
      <c r="B54" s="11" t="s">
        <v>21</v>
      </c>
      <c r="C54" s="12">
        <v>120</v>
      </c>
      <c r="D54" s="9">
        <v>1</v>
      </c>
      <c r="E54" s="10">
        <v>4</v>
      </c>
      <c r="F54" s="224">
        <f>'Приложение 3'!F22</f>
        <v>3010.8</v>
      </c>
      <c r="G54" s="224">
        <f>'Приложение 3'!G22</f>
        <v>3000</v>
      </c>
      <c r="H54" s="225">
        <f>'Приложение 3'!H22</f>
        <v>3000</v>
      </c>
      <c r="I54" s="8"/>
    </row>
    <row r="55" spans="1:9" ht="29.25" customHeight="1" x14ac:dyDescent="0.2">
      <c r="A55" s="75" t="s">
        <v>175</v>
      </c>
      <c r="B55" s="5" t="s">
        <v>16</v>
      </c>
      <c r="C55" s="6" t="s">
        <v>7</v>
      </c>
      <c r="D55" s="3"/>
      <c r="E55" s="4"/>
      <c r="F55" s="88">
        <f>F56+F58</f>
        <v>1322.8</v>
      </c>
      <c r="G55" s="88">
        <f t="shared" ref="G55" si="17">G56+G58</f>
        <v>153.1</v>
      </c>
      <c r="H55" s="7">
        <f>H56+H58</f>
        <v>269.2</v>
      </c>
      <c r="I55" s="8"/>
    </row>
    <row r="56" spans="1:9" ht="32.1" customHeight="1" x14ac:dyDescent="0.2">
      <c r="A56" s="85" t="s">
        <v>86</v>
      </c>
      <c r="B56" s="84" t="s">
        <v>16</v>
      </c>
      <c r="C56" s="22">
        <v>200</v>
      </c>
      <c r="D56" s="20"/>
      <c r="E56" s="20"/>
      <c r="F56" s="91">
        <f t="shared" ref="F56:G56" si="18">F57</f>
        <v>1310.8</v>
      </c>
      <c r="G56" s="91">
        <f t="shared" si="18"/>
        <v>141.1</v>
      </c>
      <c r="H56" s="23">
        <f>H57</f>
        <v>257.2</v>
      </c>
      <c r="I56" s="8"/>
    </row>
    <row r="57" spans="1:9" ht="32.1" customHeight="1" x14ac:dyDescent="0.2">
      <c r="A57" s="85" t="s">
        <v>17</v>
      </c>
      <c r="B57" s="84" t="s">
        <v>16</v>
      </c>
      <c r="C57" s="22">
        <v>240</v>
      </c>
      <c r="D57" s="20">
        <v>1</v>
      </c>
      <c r="E57" s="20">
        <v>4</v>
      </c>
      <c r="F57" s="220">
        <f>'Приложение 3'!F25</f>
        <v>1310.8</v>
      </c>
      <c r="G57" s="220">
        <f>'Приложение 3'!G25</f>
        <v>141.1</v>
      </c>
      <c r="H57" s="221">
        <f>'Приложение 3'!H25</f>
        <v>257.2</v>
      </c>
      <c r="I57" s="8"/>
    </row>
    <row r="58" spans="1:9" ht="15.95" customHeight="1" x14ac:dyDescent="0.2">
      <c r="A58" s="85" t="s">
        <v>18</v>
      </c>
      <c r="B58" s="84" t="s">
        <v>16</v>
      </c>
      <c r="C58" s="22">
        <v>800</v>
      </c>
      <c r="D58" s="20"/>
      <c r="E58" s="20"/>
      <c r="F58" s="91">
        <f>F59+F60</f>
        <v>12</v>
      </c>
      <c r="G58" s="91">
        <f t="shared" ref="G58" si="19">G60</f>
        <v>12</v>
      </c>
      <c r="H58" s="23">
        <f>H60</f>
        <v>12</v>
      </c>
      <c r="I58" s="8"/>
    </row>
    <row r="59" spans="1:9" ht="15" customHeight="1" x14ac:dyDescent="0.2">
      <c r="A59" s="85" t="s">
        <v>160</v>
      </c>
      <c r="B59" s="84" t="s">
        <v>16</v>
      </c>
      <c r="C59" s="22">
        <v>830</v>
      </c>
      <c r="D59" s="20">
        <v>1</v>
      </c>
      <c r="E59" s="20">
        <v>4</v>
      </c>
      <c r="F59" s="217">
        <v>0</v>
      </c>
      <c r="G59" s="217">
        <v>0</v>
      </c>
      <c r="H59" s="221">
        <v>0</v>
      </c>
      <c r="I59" s="8"/>
    </row>
    <row r="60" spans="1:9" ht="15.95" customHeight="1" x14ac:dyDescent="0.2">
      <c r="A60" s="85" t="s">
        <v>19</v>
      </c>
      <c r="B60" s="84" t="s">
        <v>16</v>
      </c>
      <c r="C60" s="22">
        <v>850</v>
      </c>
      <c r="D60" s="20">
        <v>1</v>
      </c>
      <c r="E60" s="20">
        <v>4</v>
      </c>
      <c r="F60" s="232">
        <f>'Приложение 3'!F28</f>
        <v>12</v>
      </c>
      <c r="G60" s="232">
        <f>'Приложение 3'!G28</f>
        <v>12</v>
      </c>
      <c r="H60" s="233">
        <f>'Приложение 3'!H28</f>
        <v>12</v>
      </c>
      <c r="I60" s="8"/>
    </row>
    <row r="61" spans="1:9" s="73" customFormat="1" ht="30" customHeight="1" x14ac:dyDescent="0.2">
      <c r="A61" s="75" t="s">
        <v>83</v>
      </c>
      <c r="B61" s="39" t="s">
        <v>23</v>
      </c>
      <c r="C61" s="17"/>
      <c r="D61" s="15"/>
      <c r="E61" s="15"/>
      <c r="F61" s="90">
        <f t="shared" ref="F61:G62" si="20">F62</f>
        <v>37.299999999999997</v>
      </c>
      <c r="G61" s="90">
        <f t="shared" si="20"/>
        <v>37.299999999999997</v>
      </c>
      <c r="H61" s="18">
        <f>H62</f>
        <v>37.299999999999997</v>
      </c>
      <c r="I61" s="72"/>
    </row>
    <row r="62" spans="1:9" ht="15.95" customHeight="1" x14ac:dyDescent="0.2">
      <c r="A62" s="85" t="s">
        <v>24</v>
      </c>
      <c r="B62" s="84" t="s">
        <v>23</v>
      </c>
      <c r="C62" s="22">
        <v>500</v>
      </c>
      <c r="D62" s="20"/>
      <c r="E62" s="20"/>
      <c r="F62" s="91">
        <f t="shared" si="20"/>
        <v>37.299999999999997</v>
      </c>
      <c r="G62" s="91">
        <f t="shared" si="20"/>
        <v>37.299999999999997</v>
      </c>
      <c r="H62" s="23">
        <f>H63</f>
        <v>37.299999999999997</v>
      </c>
      <c r="I62" s="8"/>
    </row>
    <row r="63" spans="1:9" ht="15.95" customHeight="1" x14ac:dyDescent="0.2">
      <c r="A63" s="85" t="s">
        <v>25</v>
      </c>
      <c r="B63" s="84" t="s">
        <v>23</v>
      </c>
      <c r="C63" s="22">
        <v>540</v>
      </c>
      <c r="D63" s="20">
        <v>1</v>
      </c>
      <c r="E63" s="20">
        <v>6</v>
      </c>
      <c r="F63" s="217">
        <f>'Приложение 3'!F39</f>
        <v>37.299999999999997</v>
      </c>
      <c r="G63" s="217">
        <f>'Приложение 3'!G39</f>
        <v>37.299999999999997</v>
      </c>
      <c r="H63" s="218">
        <f>'Приложение 3'!H39</f>
        <v>37.299999999999997</v>
      </c>
      <c r="I63" s="8"/>
    </row>
    <row r="64" spans="1:9" s="73" customFormat="1" ht="32.1" customHeight="1" x14ac:dyDescent="0.2">
      <c r="A64" s="75" t="s">
        <v>178</v>
      </c>
      <c r="B64" s="39" t="s">
        <v>30</v>
      </c>
      <c r="C64" s="17" t="s">
        <v>7</v>
      </c>
      <c r="D64" s="15"/>
      <c r="E64" s="15"/>
      <c r="F64" s="90">
        <f t="shared" ref="F64:G65" si="21">F65</f>
        <v>20</v>
      </c>
      <c r="G64" s="90">
        <f t="shared" si="21"/>
        <v>0</v>
      </c>
      <c r="H64" s="18">
        <f>H65</f>
        <v>0</v>
      </c>
      <c r="I64" s="72"/>
    </row>
    <row r="65" spans="1:9" ht="32.1" customHeight="1" x14ac:dyDescent="0.2">
      <c r="A65" s="85" t="s">
        <v>86</v>
      </c>
      <c r="B65" s="84" t="s">
        <v>30</v>
      </c>
      <c r="C65" s="22">
        <v>200</v>
      </c>
      <c r="D65" s="20"/>
      <c r="E65" s="20"/>
      <c r="F65" s="91">
        <f t="shared" si="21"/>
        <v>20</v>
      </c>
      <c r="G65" s="91">
        <f t="shared" si="21"/>
        <v>0</v>
      </c>
      <c r="H65" s="23">
        <f>H66</f>
        <v>0</v>
      </c>
      <c r="I65" s="8"/>
    </row>
    <row r="66" spans="1:9" ht="32.1" customHeight="1" x14ac:dyDescent="0.2">
      <c r="A66" s="85" t="s">
        <v>17</v>
      </c>
      <c r="B66" s="84" t="s">
        <v>30</v>
      </c>
      <c r="C66" s="22">
        <v>240</v>
      </c>
      <c r="D66" s="20">
        <v>1</v>
      </c>
      <c r="E66" s="20">
        <v>13</v>
      </c>
      <c r="F66" s="217">
        <f>'Приложение 3'!F54</f>
        <v>20</v>
      </c>
      <c r="G66" s="217">
        <f>'Приложение 3'!G54</f>
        <v>0</v>
      </c>
      <c r="H66" s="218">
        <f>'Приложение 3'!H54</f>
        <v>0</v>
      </c>
      <c r="I66" s="8"/>
    </row>
    <row r="67" spans="1:9" s="73" customFormat="1" ht="18.75" x14ac:dyDescent="0.2">
      <c r="A67" s="75" t="s">
        <v>31</v>
      </c>
      <c r="B67" s="16" t="s">
        <v>32</v>
      </c>
      <c r="C67" s="6" t="s">
        <v>7</v>
      </c>
      <c r="D67" s="15"/>
      <c r="E67" s="15"/>
      <c r="F67" s="90">
        <f>F68+F70+F72</f>
        <v>50</v>
      </c>
      <c r="G67" s="90">
        <f>G68+G72</f>
        <v>10</v>
      </c>
      <c r="H67" s="18">
        <f>H68+H72</f>
        <v>10</v>
      </c>
      <c r="I67" s="72"/>
    </row>
    <row r="68" spans="1:9" ht="32.1" customHeight="1" x14ac:dyDescent="0.2">
      <c r="A68" s="85" t="s">
        <v>86</v>
      </c>
      <c r="B68" s="84" t="s">
        <v>32</v>
      </c>
      <c r="C68" s="22">
        <v>200</v>
      </c>
      <c r="D68" s="20"/>
      <c r="E68" s="20"/>
      <c r="F68" s="91">
        <f t="shared" ref="F68:G68" si="22">F69</f>
        <v>40</v>
      </c>
      <c r="G68" s="91">
        <f t="shared" si="22"/>
        <v>0</v>
      </c>
      <c r="H68" s="23">
        <f>H69</f>
        <v>0</v>
      </c>
      <c r="I68" s="8"/>
    </row>
    <row r="69" spans="1:9" ht="32.1" customHeight="1" x14ac:dyDescent="0.2">
      <c r="A69" s="85" t="s">
        <v>17</v>
      </c>
      <c r="B69" s="84" t="s">
        <v>32</v>
      </c>
      <c r="C69" s="22">
        <v>240</v>
      </c>
      <c r="D69" s="20">
        <v>1</v>
      </c>
      <c r="E69" s="20">
        <v>13</v>
      </c>
      <c r="F69" s="217">
        <f>'Приложение 3'!F57</f>
        <v>40</v>
      </c>
      <c r="G69" s="217">
        <f>'Приложение 3'!G57</f>
        <v>0</v>
      </c>
      <c r="H69" s="218">
        <f>'Приложение 3'!H57</f>
        <v>0</v>
      </c>
      <c r="I69" s="8"/>
    </row>
    <row r="70" spans="1:9" ht="21" customHeight="1" x14ac:dyDescent="0.2">
      <c r="A70" s="85" t="s">
        <v>71</v>
      </c>
      <c r="B70" s="84" t="s">
        <v>32</v>
      </c>
      <c r="C70" s="22">
        <v>300</v>
      </c>
      <c r="D70" s="20"/>
      <c r="E70" s="20"/>
      <c r="F70" s="91">
        <f t="shared" ref="F70:H70" si="23">F71</f>
        <v>0</v>
      </c>
      <c r="G70" s="89">
        <f t="shared" si="23"/>
        <v>0</v>
      </c>
      <c r="H70" s="13">
        <f t="shared" si="23"/>
        <v>0</v>
      </c>
      <c r="I70" s="8"/>
    </row>
    <row r="71" spans="1:9" ht="19.5" customHeight="1" x14ac:dyDescent="0.2">
      <c r="A71" s="85" t="s">
        <v>161</v>
      </c>
      <c r="B71" s="84" t="s">
        <v>32</v>
      </c>
      <c r="C71" s="22">
        <v>350</v>
      </c>
      <c r="D71" s="20">
        <v>1</v>
      </c>
      <c r="E71" s="20">
        <v>13</v>
      </c>
      <c r="F71" s="217">
        <v>0</v>
      </c>
      <c r="G71" s="222">
        <v>0</v>
      </c>
      <c r="H71" s="223">
        <v>0</v>
      </c>
      <c r="I71" s="8"/>
    </row>
    <row r="72" spans="1:9" ht="15.75" customHeight="1" x14ac:dyDescent="0.2">
      <c r="A72" s="85" t="s">
        <v>18</v>
      </c>
      <c r="B72" s="84" t="s">
        <v>32</v>
      </c>
      <c r="C72" s="22">
        <v>800</v>
      </c>
      <c r="D72" s="20"/>
      <c r="E72" s="20"/>
      <c r="F72" s="91">
        <f t="shared" ref="F72:G72" si="24">F73</f>
        <v>10</v>
      </c>
      <c r="G72" s="91">
        <f t="shared" si="24"/>
        <v>10</v>
      </c>
      <c r="H72" s="23">
        <f>H73</f>
        <v>10</v>
      </c>
      <c r="I72" s="8"/>
    </row>
    <row r="73" spans="1:9" ht="15.95" customHeight="1" x14ac:dyDescent="0.2">
      <c r="A73" s="85" t="s">
        <v>19</v>
      </c>
      <c r="B73" s="84" t="s">
        <v>32</v>
      </c>
      <c r="C73" s="22">
        <v>850</v>
      </c>
      <c r="D73" s="20">
        <v>1</v>
      </c>
      <c r="E73" s="20">
        <v>13</v>
      </c>
      <c r="F73" s="217">
        <f>'Приложение 3'!F61</f>
        <v>10</v>
      </c>
      <c r="G73" s="217">
        <f>'Приложение 3'!G61</f>
        <v>10</v>
      </c>
      <c r="H73" s="218">
        <f>'Приложение 3'!H61</f>
        <v>10</v>
      </c>
      <c r="I73" s="8"/>
    </row>
    <row r="74" spans="1:9" ht="15.95" customHeight="1" x14ac:dyDescent="0.2">
      <c r="A74" s="75" t="s">
        <v>194</v>
      </c>
      <c r="B74" s="39" t="s">
        <v>193</v>
      </c>
      <c r="C74" s="17"/>
      <c r="D74" s="15"/>
      <c r="E74" s="15"/>
      <c r="F74" s="90">
        <f>F75</f>
        <v>0</v>
      </c>
      <c r="G74" s="90">
        <f t="shared" ref="G74:H75" si="25">G75</f>
        <v>0</v>
      </c>
      <c r="H74" s="18">
        <f t="shared" si="25"/>
        <v>0</v>
      </c>
      <c r="I74" s="8"/>
    </row>
    <row r="75" spans="1:9" ht="64.5" customHeight="1" x14ac:dyDescent="0.2">
      <c r="A75" s="85" t="s">
        <v>13</v>
      </c>
      <c r="B75" s="84" t="s">
        <v>193</v>
      </c>
      <c r="C75" s="22">
        <v>100</v>
      </c>
      <c r="D75" s="20"/>
      <c r="E75" s="20"/>
      <c r="F75" s="91">
        <f>F76</f>
        <v>0</v>
      </c>
      <c r="G75" s="91">
        <f t="shared" si="25"/>
        <v>0</v>
      </c>
      <c r="H75" s="23">
        <f t="shared" si="25"/>
        <v>0</v>
      </c>
      <c r="I75" s="8"/>
    </row>
    <row r="76" spans="1:9" ht="33.75" customHeight="1" x14ac:dyDescent="0.2">
      <c r="A76" s="85" t="s">
        <v>35</v>
      </c>
      <c r="B76" s="84" t="s">
        <v>193</v>
      </c>
      <c r="C76" s="22">
        <v>120</v>
      </c>
      <c r="D76" s="20">
        <v>2</v>
      </c>
      <c r="E76" s="20">
        <v>3</v>
      </c>
      <c r="F76" s="217">
        <f>'Приложение 3'!F66</f>
        <v>0</v>
      </c>
      <c r="G76" s="217">
        <f>'Приложение 3'!G66</f>
        <v>0</v>
      </c>
      <c r="H76" s="218">
        <f>'Приложение 3'!H66</f>
        <v>0</v>
      </c>
      <c r="I76" s="8"/>
    </row>
    <row r="77" spans="1:9" s="73" customFormat="1" ht="15.95" customHeight="1" x14ac:dyDescent="0.2">
      <c r="A77" s="75" t="s">
        <v>73</v>
      </c>
      <c r="B77" s="39" t="s">
        <v>74</v>
      </c>
      <c r="C77" s="17"/>
      <c r="D77" s="15"/>
      <c r="E77" s="15"/>
      <c r="F77" s="90">
        <f t="shared" ref="F77:G78" si="26">F78</f>
        <v>0</v>
      </c>
      <c r="G77" s="90">
        <f t="shared" si="26"/>
        <v>0</v>
      </c>
      <c r="H77" s="18">
        <f>H78</f>
        <v>0</v>
      </c>
      <c r="I77" s="72"/>
    </row>
    <row r="78" spans="1:9" ht="32.1" customHeight="1" x14ac:dyDescent="0.2">
      <c r="A78" s="85" t="s">
        <v>86</v>
      </c>
      <c r="B78" s="84" t="s">
        <v>74</v>
      </c>
      <c r="C78" s="52">
        <v>200</v>
      </c>
      <c r="D78" s="51"/>
      <c r="E78" s="51"/>
      <c r="F78" s="96">
        <f t="shared" si="26"/>
        <v>0</v>
      </c>
      <c r="G78" s="96">
        <f t="shared" si="26"/>
        <v>0</v>
      </c>
      <c r="H78" s="53">
        <f>H79</f>
        <v>0</v>
      </c>
      <c r="I78" s="8"/>
    </row>
    <row r="79" spans="1:9" ht="32.1" customHeight="1" x14ac:dyDescent="0.2">
      <c r="A79" s="85" t="s">
        <v>17</v>
      </c>
      <c r="B79" s="84" t="s">
        <v>74</v>
      </c>
      <c r="C79" s="22">
        <v>240</v>
      </c>
      <c r="D79" s="51">
        <v>11</v>
      </c>
      <c r="E79" s="51">
        <v>5</v>
      </c>
      <c r="F79" s="227">
        <f>'Приложение 3'!F146</f>
        <v>0</v>
      </c>
      <c r="G79" s="227">
        <f>'Приложение 3'!G146</f>
        <v>0</v>
      </c>
      <c r="H79" s="218">
        <f>'Приложение 3'!H146</f>
        <v>0</v>
      </c>
      <c r="I79" s="8"/>
    </row>
    <row r="80" spans="1:9" ht="45.75" customHeight="1" x14ac:dyDescent="0.2">
      <c r="A80" s="75" t="s">
        <v>38</v>
      </c>
      <c r="B80" s="39" t="s">
        <v>158</v>
      </c>
      <c r="C80" s="22"/>
      <c r="D80" s="51"/>
      <c r="E80" s="51"/>
      <c r="F80" s="90">
        <f t="shared" ref="F80:H81" si="27">F81</f>
        <v>60</v>
      </c>
      <c r="G80" s="88">
        <f t="shared" si="27"/>
        <v>30</v>
      </c>
      <c r="H80" s="7">
        <f t="shared" si="27"/>
        <v>60</v>
      </c>
      <c r="I80" s="8"/>
    </row>
    <row r="81" spans="1:9" ht="32.1" customHeight="1" x14ac:dyDescent="0.2">
      <c r="A81" s="85" t="s">
        <v>86</v>
      </c>
      <c r="B81" s="84" t="s">
        <v>158</v>
      </c>
      <c r="C81" s="22">
        <v>200</v>
      </c>
      <c r="D81" s="51"/>
      <c r="E81" s="51"/>
      <c r="F81" s="96">
        <f t="shared" si="27"/>
        <v>60</v>
      </c>
      <c r="G81" s="95">
        <f t="shared" si="27"/>
        <v>30</v>
      </c>
      <c r="H81" s="13">
        <f t="shared" si="27"/>
        <v>60</v>
      </c>
      <c r="I81" s="8"/>
    </row>
    <row r="82" spans="1:9" ht="32.1" customHeight="1" x14ac:dyDescent="0.2">
      <c r="A82" s="85" t="s">
        <v>17</v>
      </c>
      <c r="B82" s="11" t="s">
        <v>158</v>
      </c>
      <c r="C82" s="12">
        <v>240</v>
      </c>
      <c r="D82" s="42">
        <v>3</v>
      </c>
      <c r="E82" s="43">
        <v>10</v>
      </c>
      <c r="F82" s="222">
        <f>'Приложение 3'!F77</f>
        <v>60</v>
      </c>
      <c r="G82" s="222">
        <f>'Приложение 3'!G77</f>
        <v>30</v>
      </c>
      <c r="H82" s="223">
        <f>'Приложение 3'!H77</f>
        <v>60</v>
      </c>
      <c r="I82" s="8"/>
    </row>
    <row r="83" spans="1:9" s="73" customFormat="1" ht="32.1" customHeight="1" x14ac:dyDescent="0.2">
      <c r="A83" s="75" t="s">
        <v>70</v>
      </c>
      <c r="B83" s="5" t="s">
        <v>84</v>
      </c>
      <c r="C83" s="6" t="s">
        <v>7</v>
      </c>
      <c r="D83" s="3"/>
      <c r="E83" s="4"/>
      <c r="F83" s="88">
        <f t="shared" ref="F83:H84" si="28">F84</f>
        <v>671.1</v>
      </c>
      <c r="G83" s="88">
        <f t="shared" si="28"/>
        <v>671.1</v>
      </c>
      <c r="H83" s="7">
        <f>H84</f>
        <v>671.1</v>
      </c>
      <c r="I83" s="72"/>
    </row>
    <row r="84" spans="1:9" ht="15.95" customHeight="1" x14ac:dyDescent="0.2">
      <c r="A84" s="113" t="s">
        <v>71</v>
      </c>
      <c r="B84" s="11" t="s">
        <v>84</v>
      </c>
      <c r="C84" s="48">
        <v>300</v>
      </c>
      <c r="D84" s="42"/>
      <c r="E84" s="43"/>
      <c r="F84" s="95">
        <f>F85</f>
        <v>671.1</v>
      </c>
      <c r="G84" s="95">
        <f t="shared" si="28"/>
        <v>671.1</v>
      </c>
      <c r="H84" s="49">
        <f t="shared" si="28"/>
        <v>671.1</v>
      </c>
      <c r="I84" s="8"/>
    </row>
    <row r="85" spans="1:9" ht="15.95" customHeight="1" x14ac:dyDescent="0.2">
      <c r="A85" s="106" t="s">
        <v>163</v>
      </c>
      <c r="B85" s="84" t="s">
        <v>84</v>
      </c>
      <c r="C85" s="48">
        <v>310</v>
      </c>
      <c r="D85" s="42">
        <v>10</v>
      </c>
      <c r="E85" s="43">
        <v>1</v>
      </c>
      <c r="F85" s="227">
        <f>'Приложение 3'!F140</f>
        <v>671.1</v>
      </c>
      <c r="G85" s="227">
        <f>'Приложение 3'!G140</f>
        <v>671.1</v>
      </c>
      <c r="H85" s="228">
        <f>'Приложение 3'!H140</f>
        <v>671.1</v>
      </c>
      <c r="I85" s="8"/>
    </row>
    <row r="86" spans="1:9" s="73" customFormat="1" ht="15.95" customHeight="1" x14ac:dyDescent="0.2">
      <c r="A86" s="75" t="s">
        <v>11</v>
      </c>
      <c r="B86" s="5" t="s">
        <v>12</v>
      </c>
      <c r="C86" s="6" t="s">
        <v>7</v>
      </c>
      <c r="D86" s="3"/>
      <c r="E86" s="4"/>
      <c r="F86" s="88">
        <f t="shared" ref="F86:G87" si="29">F87</f>
        <v>1322.7</v>
      </c>
      <c r="G86" s="88">
        <f t="shared" si="29"/>
        <v>1322.7</v>
      </c>
      <c r="H86" s="7">
        <f>H87</f>
        <v>1322.7</v>
      </c>
      <c r="I86" s="72"/>
    </row>
    <row r="87" spans="1:9" ht="63.95" customHeight="1" x14ac:dyDescent="0.2">
      <c r="A87" s="85" t="s">
        <v>13</v>
      </c>
      <c r="B87" s="11" t="s">
        <v>12</v>
      </c>
      <c r="C87" s="12">
        <v>100</v>
      </c>
      <c r="D87" s="9"/>
      <c r="E87" s="10"/>
      <c r="F87" s="89">
        <f t="shared" si="29"/>
        <v>1322.7</v>
      </c>
      <c r="G87" s="89">
        <f t="shared" si="29"/>
        <v>1322.7</v>
      </c>
      <c r="H87" s="13">
        <f>H88</f>
        <v>1322.7</v>
      </c>
      <c r="I87" s="8"/>
    </row>
    <row r="88" spans="1:9" ht="32.1" customHeight="1" x14ac:dyDescent="0.2">
      <c r="A88" s="85" t="s">
        <v>14</v>
      </c>
      <c r="B88" s="11" t="s">
        <v>12</v>
      </c>
      <c r="C88" s="12">
        <v>120</v>
      </c>
      <c r="D88" s="9">
        <v>1</v>
      </c>
      <c r="E88" s="10">
        <v>2</v>
      </c>
      <c r="F88" s="220">
        <f>'Приложение 3'!F14</f>
        <v>1322.7</v>
      </c>
      <c r="G88" s="220">
        <f>'Приложение 3'!G14</f>
        <v>1322.7</v>
      </c>
      <c r="H88" s="221">
        <f>'Приложение 3'!H14</f>
        <v>1322.7</v>
      </c>
      <c r="I88" s="8"/>
    </row>
    <row r="89" spans="1:9" ht="32.1" hidden="1" customHeight="1" x14ac:dyDescent="0.2">
      <c r="A89" s="75" t="s">
        <v>98</v>
      </c>
      <c r="B89" s="5" t="s">
        <v>99</v>
      </c>
      <c r="C89" s="17"/>
      <c r="D89" s="15"/>
      <c r="E89" s="15"/>
      <c r="F89" s="90">
        <f t="shared" ref="F89:F90" si="30">F90</f>
        <v>0</v>
      </c>
      <c r="G89" s="90">
        <f t="shared" ref="G89:G90" si="31">G90</f>
        <v>0</v>
      </c>
      <c r="H89" s="7">
        <f t="shared" ref="H89:H90" si="32">H90</f>
        <v>0</v>
      </c>
      <c r="I89" s="8"/>
    </row>
    <row r="90" spans="1:9" ht="32.1" hidden="1" customHeight="1" x14ac:dyDescent="0.2">
      <c r="A90" s="85" t="s">
        <v>86</v>
      </c>
      <c r="B90" s="11" t="s">
        <v>99</v>
      </c>
      <c r="C90" s="22">
        <v>200</v>
      </c>
      <c r="D90" s="20"/>
      <c r="E90" s="20"/>
      <c r="F90" s="91">
        <f t="shared" si="30"/>
        <v>0</v>
      </c>
      <c r="G90" s="91">
        <f t="shared" si="31"/>
        <v>0</v>
      </c>
      <c r="H90" s="13">
        <f t="shared" si="32"/>
        <v>0</v>
      </c>
      <c r="I90" s="8"/>
    </row>
    <row r="91" spans="1:9" ht="32.1" hidden="1" customHeight="1" x14ac:dyDescent="0.2">
      <c r="A91" s="85" t="s">
        <v>17</v>
      </c>
      <c r="B91" s="11" t="s">
        <v>99</v>
      </c>
      <c r="C91" s="22">
        <v>240</v>
      </c>
      <c r="D91" s="20">
        <v>1</v>
      </c>
      <c r="E91" s="20">
        <v>7</v>
      </c>
      <c r="F91" s="217">
        <f>'Приложение 3'!F44</f>
        <v>0</v>
      </c>
      <c r="G91" s="217">
        <f>'Приложение 3'!G44</f>
        <v>0</v>
      </c>
      <c r="H91" s="223">
        <f>'Приложение 3'!H44</f>
        <v>0</v>
      </c>
      <c r="I91" s="8"/>
    </row>
    <row r="92" spans="1:9" s="73" customFormat="1" ht="32.1" hidden="1" customHeight="1" x14ac:dyDescent="0.2">
      <c r="A92" s="75" t="s">
        <v>58</v>
      </c>
      <c r="B92" s="5" t="s">
        <v>59</v>
      </c>
      <c r="C92" s="6"/>
      <c r="D92" s="3"/>
      <c r="E92" s="4"/>
      <c r="F92" s="88">
        <f t="shared" ref="F92:G93" si="33">F93</f>
        <v>0</v>
      </c>
      <c r="G92" s="88">
        <f t="shared" si="33"/>
        <v>0</v>
      </c>
      <c r="H92" s="7">
        <f>H93</f>
        <v>0</v>
      </c>
      <c r="I92" s="72"/>
    </row>
    <row r="93" spans="1:9" ht="32.1" hidden="1" customHeight="1" x14ac:dyDescent="0.2">
      <c r="A93" s="85" t="s">
        <v>86</v>
      </c>
      <c r="B93" s="11" t="s">
        <v>59</v>
      </c>
      <c r="C93" s="12">
        <v>200</v>
      </c>
      <c r="D93" s="42"/>
      <c r="E93" s="43"/>
      <c r="F93" s="95">
        <f t="shared" si="33"/>
        <v>0</v>
      </c>
      <c r="G93" s="95">
        <f t="shared" si="33"/>
        <v>0</v>
      </c>
      <c r="H93" s="13">
        <f>H94</f>
        <v>0</v>
      </c>
      <c r="I93" s="8"/>
    </row>
    <row r="94" spans="1:9" ht="32.1" hidden="1" customHeight="1" x14ac:dyDescent="0.2">
      <c r="A94" s="113" t="s">
        <v>17</v>
      </c>
      <c r="B94" s="11" t="s">
        <v>59</v>
      </c>
      <c r="C94" s="12">
        <v>240</v>
      </c>
      <c r="D94" s="42">
        <v>7</v>
      </c>
      <c r="E94" s="43">
        <v>7</v>
      </c>
      <c r="F94" s="95">
        <v>0</v>
      </c>
      <c r="G94" s="95">
        <v>0</v>
      </c>
      <c r="H94" s="13">
        <v>0</v>
      </c>
      <c r="I94" s="8"/>
    </row>
    <row r="95" spans="1:9" s="73" customFormat="1" ht="15.95" customHeight="1" x14ac:dyDescent="0.2">
      <c r="A95" s="75" t="s">
        <v>85</v>
      </c>
      <c r="B95" s="5" t="s">
        <v>27</v>
      </c>
      <c r="C95" s="6" t="s">
        <v>7</v>
      </c>
      <c r="D95" s="3"/>
      <c r="E95" s="4"/>
      <c r="F95" s="88">
        <f t="shared" ref="F95:G96" si="34">F96</f>
        <v>40</v>
      </c>
      <c r="G95" s="88">
        <f t="shared" si="34"/>
        <v>40</v>
      </c>
      <c r="H95" s="7">
        <f>H96</f>
        <v>40</v>
      </c>
      <c r="I95" s="72"/>
    </row>
    <row r="96" spans="1:9" ht="15.95" customHeight="1" x14ac:dyDescent="0.2">
      <c r="A96" s="85" t="s">
        <v>18</v>
      </c>
      <c r="B96" s="11" t="s">
        <v>27</v>
      </c>
      <c r="C96" s="12">
        <v>800</v>
      </c>
      <c r="D96" s="9"/>
      <c r="E96" s="10"/>
      <c r="F96" s="89">
        <f t="shared" si="34"/>
        <v>40</v>
      </c>
      <c r="G96" s="89">
        <f t="shared" si="34"/>
        <v>40</v>
      </c>
      <c r="H96" s="13">
        <f>H97</f>
        <v>40</v>
      </c>
      <c r="I96" s="8"/>
    </row>
    <row r="97" spans="1:9" ht="15.95" customHeight="1" x14ac:dyDescent="0.2">
      <c r="A97" s="85" t="s">
        <v>28</v>
      </c>
      <c r="B97" s="11" t="s">
        <v>27</v>
      </c>
      <c r="C97" s="12">
        <v>870</v>
      </c>
      <c r="D97" s="9">
        <v>1</v>
      </c>
      <c r="E97" s="10">
        <v>11</v>
      </c>
      <c r="F97" s="222">
        <f>'Приложение 3'!F49</f>
        <v>40</v>
      </c>
      <c r="G97" s="222">
        <f>'Приложение 3'!G49</f>
        <v>40</v>
      </c>
      <c r="H97" s="223">
        <f>'Приложение 3'!H49</f>
        <v>40</v>
      </c>
      <c r="I97" s="8"/>
    </row>
    <row r="98" spans="1:9" s="73" customFormat="1" ht="32.1" customHeight="1" x14ac:dyDescent="0.2">
      <c r="A98" s="75" t="s">
        <v>179</v>
      </c>
      <c r="B98" s="5" t="s">
        <v>34</v>
      </c>
      <c r="C98" s="76" t="s">
        <v>7</v>
      </c>
      <c r="D98" s="3"/>
      <c r="E98" s="4"/>
      <c r="F98" s="101">
        <f t="shared" ref="F98:G98" si="35">F99+F101</f>
        <v>195</v>
      </c>
      <c r="G98" s="101">
        <f t="shared" si="35"/>
        <v>217.2</v>
      </c>
      <c r="H98" s="83">
        <f>H99+H101</f>
        <v>225</v>
      </c>
      <c r="I98" s="72"/>
    </row>
    <row r="99" spans="1:9" s="73" customFormat="1" ht="63.95" customHeight="1" x14ac:dyDescent="0.2">
      <c r="A99" s="85" t="s">
        <v>13</v>
      </c>
      <c r="B99" s="71" t="s">
        <v>34</v>
      </c>
      <c r="C99" s="22">
        <v>100</v>
      </c>
      <c r="D99" s="20"/>
      <c r="E99" s="20"/>
      <c r="F99" s="91">
        <f t="shared" ref="F99:G99" si="36">F100</f>
        <v>180</v>
      </c>
      <c r="G99" s="91">
        <f t="shared" si="36"/>
        <v>189.12</v>
      </c>
      <c r="H99" s="23">
        <f>H100</f>
        <v>196.8</v>
      </c>
      <c r="I99" s="72"/>
    </row>
    <row r="100" spans="1:9" ht="32.1" customHeight="1" x14ac:dyDescent="0.2">
      <c r="A100" s="85" t="s">
        <v>35</v>
      </c>
      <c r="B100" s="71" t="s">
        <v>34</v>
      </c>
      <c r="C100" s="22">
        <v>120</v>
      </c>
      <c r="D100" s="20">
        <v>2</v>
      </c>
      <c r="E100" s="20">
        <v>3</v>
      </c>
      <c r="F100" s="224">
        <f>'Приложение 3'!F69</f>
        <v>180</v>
      </c>
      <c r="G100" s="224">
        <f>'Приложение 3'!G69</f>
        <v>189.12</v>
      </c>
      <c r="H100" s="225">
        <f>'Приложение 3'!H69</f>
        <v>196.8</v>
      </c>
      <c r="I100" s="8"/>
    </row>
    <row r="101" spans="1:9" ht="32.1" customHeight="1" x14ac:dyDescent="0.2">
      <c r="A101" s="85" t="s">
        <v>86</v>
      </c>
      <c r="B101" s="71" t="s">
        <v>36</v>
      </c>
      <c r="C101" s="22">
        <v>200</v>
      </c>
      <c r="D101" s="20"/>
      <c r="E101" s="20"/>
      <c r="F101" s="91">
        <f t="shared" ref="F101:G101" si="37">F102</f>
        <v>15</v>
      </c>
      <c r="G101" s="91">
        <f t="shared" si="37"/>
        <v>28.08</v>
      </c>
      <c r="H101" s="23">
        <f>H102</f>
        <v>28.2</v>
      </c>
      <c r="I101" s="8"/>
    </row>
    <row r="102" spans="1:9" ht="32.1" customHeight="1" x14ac:dyDescent="0.2">
      <c r="A102" s="85" t="s">
        <v>17</v>
      </c>
      <c r="B102" s="71" t="s">
        <v>36</v>
      </c>
      <c r="C102" s="22">
        <v>240</v>
      </c>
      <c r="D102" s="20">
        <v>2</v>
      </c>
      <c r="E102" s="20">
        <v>3</v>
      </c>
      <c r="F102" s="224">
        <f>'Приложение 3'!F71</f>
        <v>15</v>
      </c>
      <c r="G102" s="224">
        <f>'Приложение 3'!G71</f>
        <v>28.08</v>
      </c>
      <c r="H102" s="226">
        <f>'Приложение 3'!H71</f>
        <v>28.2</v>
      </c>
      <c r="I102" s="8"/>
    </row>
    <row r="103" spans="1:9" s="73" customFormat="1" ht="19.5" customHeight="1" x14ac:dyDescent="0.2">
      <c r="A103" s="75" t="s">
        <v>176</v>
      </c>
      <c r="B103" s="74" t="s">
        <v>79</v>
      </c>
      <c r="C103" s="17"/>
      <c r="D103" s="15"/>
      <c r="E103" s="15"/>
      <c r="F103" s="90">
        <f t="shared" ref="F103:G104" si="38">F104</f>
        <v>0.1</v>
      </c>
      <c r="G103" s="90">
        <f t="shared" si="38"/>
        <v>0.1</v>
      </c>
      <c r="H103" s="18">
        <f>H104</f>
        <v>0.1</v>
      </c>
      <c r="I103" s="72"/>
    </row>
    <row r="104" spans="1:9" ht="32.1" customHeight="1" x14ac:dyDescent="0.2">
      <c r="A104" s="85" t="s">
        <v>86</v>
      </c>
      <c r="B104" s="71" t="s">
        <v>79</v>
      </c>
      <c r="C104" s="22">
        <v>200</v>
      </c>
      <c r="D104" s="20"/>
      <c r="E104" s="20"/>
      <c r="F104" s="91">
        <f t="shared" si="38"/>
        <v>0.1</v>
      </c>
      <c r="G104" s="91">
        <f t="shared" si="38"/>
        <v>0.1</v>
      </c>
      <c r="H104" s="23">
        <f>H105</f>
        <v>0.1</v>
      </c>
      <c r="I104" s="63"/>
    </row>
    <row r="105" spans="1:9" ht="32.1" customHeight="1" x14ac:dyDescent="0.2">
      <c r="A105" s="85" t="s">
        <v>17</v>
      </c>
      <c r="B105" s="84" t="s">
        <v>79</v>
      </c>
      <c r="C105" s="22">
        <v>240</v>
      </c>
      <c r="D105" s="20">
        <v>1</v>
      </c>
      <c r="E105" s="20">
        <v>4</v>
      </c>
      <c r="F105" s="217">
        <f>'Приложение 3'!F31</f>
        <v>0.1</v>
      </c>
      <c r="G105" s="217">
        <f>'Приложение 3'!G31</f>
        <v>0.1</v>
      </c>
      <c r="H105" s="218">
        <f>'Приложение 3'!H31</f>
        <v>0.1</v>
      </c>
      <c r="I105" s="8"/>
    </row>
    <row r="106" spans="1:9" s="73" customFormat="1" ht="23.25" customHeight="1" x14ac:dyDescent="0.2">
      <c r="A106" s="75" t="s">
        <v>177</v>
      </c>
      <c r="B106" s="39" t="s">
        <v>66</v>
      </c>
      <c r="C106" s="17"/>
      <c r="D106" s="15"/>
      <c r="E106" s="15"/>
      <c r="F106" s="90">
        <f t="shared" ref="F106:G107" si="39">F107</f>
        <v>1319.4</v>
      </c>
      <c r="G106" s="90">
        <f t="shared" si="39"/>
        <v>0</v>
      </c>
      <c r="H106" s="18">
        <f>H107</f>
        <v>0</v>
      </c>
      <c r="I106" s="72"/>
    </row>
    <row r="107" spans="1:9" ht="63.95" customHeight="1" x14ac:dyDescent="0.2">
      <c r="A107" s="85" t="s">
        <v>13</v>
      </c>
      <c r="B107" s="84" t="s">
        <v>66</v>
      </c>
      <c r="C107" s="52">
        <v>100</v>
      </c>
      <c r="D107" s="51"/>
      <c r="E107" s="51"/>
      <c r="F107" s="96">
        <f t="shared" si="39"/>
        <v>1319.4</v>
      </c>
      <c r="G107" s="96">
        <f t="shared" si="39"/>
        <v>0</v>
      </c>
      <c r="H107" s="53">
        <f>H108</f>
        <v>0</v>
      </c>
      <c r="I107" s="8"/>
    </row>
    <row r="108" spans="1:9" ht="31.5" customHeight="1" x14ac:dyDescent="0.2">
      <c r="A108" s="85" t="s">
        <v>35</v>
      </c>
      <c r="B108" s="84" t="s">
        <v>66</v>
      </c>
      <c r="C108" s="52">
        <v>120</v>
      </c>
      <c r="D108" s="51">
        <v>1</v>
      </c>
      <c r="E108" s="51">
        <v>4</v>
      </c>
      <c r="F108" s="217">
        <f>'Приложение 3'!F34</f>
        <v>1319.4</v>
      </c>
      <c r="G108" s="227">
        <f>'Приложение 3'!G34</f>
        <v>0</v>
      </c>
      <c r="H108" s="228">
        <f>'Приложение 3'!H34</f>
        <v>0</v>
      </c>
      <c r="I108" s="8"/>
    </row>
    <row r="109" spans="1:9" ht="15.95" customHeight="1" x14ac:dyDescent="0.2">
      <c r="A109" s="75" t="s">
        <v>76</v>
      </c>
      <c r="B109" s="39" t="s">
        <v>77</v>
      </c>
      <c r="C109" s="17"/>
      <c r="D109" s="15"/>
      <c r="E109" s="15"/>
      <c r="F109" s="90">
        <f t="shared" ref="F109:F110" si="40">F110</f>
        <v>0</v>
      </c>
      <c r="G109" s="90">
        <f t="shared" ref="G109:G110" si="41">G110</f>
        <v>228.4</v>
      </c>
      <c r="H109" s="18">
        <f t="shared" ref="H109:H110" si="42">H110</f>
        <v>504.7</v>
      </c>
      <c r="I109" s="8"/>
    </row>
    <row r="110" spans="1:9" ht="15.95" customHeight="1" x14ac:dyDescent="0.2">
      <c r="A110" s="85" t="s">
        <v>76</v>
      </c>
      <c r="B110" s="84" t="s">
        <v>77</v>
      </c>
      <c r="C110" s="22">
        <v>900</v>
      </c>
      <c r="D110" s="20"/>
      <c r="E110" s="20"/>
      <c r="F110" s="91">
        <f t="shared" si="40"/>
        <v>0</v>
      </c>
      <c r="G110" s="91">
        <f t="shared" si="41"/>
        <v>228.4</v>
      </c>
      <c r="H110" s="23">
        <f t="shared" si="42"/>
        <v>504.7</v>
      </c>
      <c r="I110" s="8"/>
    </row>
    <row r="111" spans="1:9" ht="18.75" customHeight="1" x14ac:dyDescent="0.2">
      <c r="A111" s="85" t="s">
        <v>76</v>
      </c>
      <c r="B111" s="84" t="s">
        <v>77</v>
      </c>
      <c r="C111" s="22">
        <v>990</v>
      </c>
      <c r="D111" s="20">
        <v>99</v>
      </c>
      <c r="E111" s="20">
        <v>99</v>
      </c>
      <c r="F111" s="217">
        <f>'Приложение 3'!F152</f>
        <v>0</v>
      </c>
      <c r="G111" s="217">
        <f>'Приложение 3'!G152</f>
        <v>228.4</v>
      </c>
      <c r="H111" s="218">
        <f>'Приложение 3'!H152</f>
        <v>504.7</v>
      </c>
      <c r="I111" s="8"/>
    </row>
    <row r="112" spans="1:9" ht="28.5" customHeight="1" x14ac:dyDescent="0.25">
      <c r="A112" s="270" t="s">
        <v>78</v>
      </c>
      <c r="B112" s="271"/>
      <c r="C112" s="271"/>
      <c r="D112" s="271"/>
      <c r="E112" s="272"/>
      <c r="F112" s="94">
        <f>F12+F20+F39+F51</f>
        <v>14189.5</v>
      </c>
      <c r="G112" s="94">
        <f>G12+G20+G39+G51</f>
        <v>9350.9</v>
      </c>
      <c r="H112" s="46">
        <f>H12+H20+H39+H51</f>
        <v>10319.1</v>
      </c>
      <c r="I112" s="8"/>
    </row>
    <row r="113" spans="1:1" ht="15.75" x14ac:dyDescent="0.25">
      <c r="A113" s="68"/>
    </row>
    <row r="114" spans="1:1" ht="15.75" x14ac:dyDescent="0.25">
      <c r="A114" s="68"/>
    </row>
    <row r="115" spans="1:1" ht="15" x14ac:dyDescent="0.2">
      <c r="A115" s="69"/>
    </row>
    <row r="116" spans="1:1" ht="15" x14ac:dyDescent="0.2">
      <c r="A116" s="70"/>
    </row>
    <row r="117" spans="1:1" ht="15" x14ac:dyDescent="0.2">
      <c r="A117" s="69"/>
    </row>
  </sheetData>
  <sortState ref="A1:F459">
    <sortCondition ref="B1:B459"/>
  </sortState>
  <mergeCells count="11">
    <mergeCell ref="A112:E112"/>
    <mergeCell ref="A6:A7"/>
    <mergeCell ref="B6:B7"/>
    <mergeCell ref="C6:C7"/>
    <mergeCell ref="D6:D7"/>
    <mergeCell ref="E6:E7"/>
    <mergeCell ref="E1:H1"/>
    <mergeCell ref="A4:H4"/>
    <mergeCell ref="F6:H6"/>
    <mergeCell ref="E2:H2"/>
    <mergeCell ref="G5:H5"/>
  </mergeCells>
  <printOptions horizontalCentered="1"/>
  <pageMargins left="0.98425196850393704" right="0.39370078740157483" top="0.78740157480314965" bottom="0.78740157480314965" header="0.51181102362204722" footer="0.51181102362204722"/>
  <pageSetup paperSize="9" scale="68" fitToHeight="12" orientation="portrait" r:id="rId1"/>
  <headerFooter alignWithMargins="0">
    <oddFooter>Страница &amp;P из &amp;N</oddFooter>
  </headerFooter>
  <ignoredErrors>
    <ignoredError sqref="F24:H40 F16:H16 F42:H50 F77:H91 F100:H102 F105:H111 F63:H73 F76:H76" 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51"/>
  <sheetViews>
    <sheetView showGridLines="0" view="pageBreakPreview" topLeftCell="A124" zoomScale="90" zoomScaleNormal="100" zoomScaleSheetLayoutView="90" workbookViewId="0">
      <selection activeCell="E81" sqref="E81"/>
    </sheetView>
  </sheetViews>
  <sheetFormatPr defaultColWidth="9.140625" defaultRowHeight="12.75" x14ac:dyDescent="0.2"/>
  <cols>
    <col min="1" max="1" width="63.140625" style="2" customWidth="1"/>
    <col min="2" max="2" width="8" style="2" customWidth="1"/>
    <col min="3" max="4" width="5" style="2" customWidth="1"/>
    <col min="5" max="5" width="14.28515625" style="2" customWidth="1"/>
    <col min="6" max="6" width="6.42578125" style="2" customWidth="1"/>
    <col min="7" max="7" width="11.140625" style="2" customWidth="1"/>
    <col min="8" max="8" width="10.85546875" style="2" customWidth="1"/>
    <col min="9" max="9" width="10.28515625" style="2" customWidth="1"/>
    <col min="10" max="10" width="23.140625" style="2" customWidth="1"/>
    <col min="11" max="246" width="9.140625" style="2" customWidth="1"/>
    <col min="247" max="16384" width="9.140625" style="2"/>
  </cols>
  <sheetData>
    <row r="1" spans="1:10" x14ac:dyDescent="0.2">
      <c r="A1" s="87"/>
      <c r="B1" s="87"/>
      <c r="C1" s="87"/>
      <c r="D1" s="87"/>
      <c r="E1" s="87"/>
      <c r="F1" s="254" t="s">
        <v>80</v>
      </c>
      <c r="G1" s="254"/>
      <c r="H1" s="254"/>
      <c r="I1" s="254"/>
    </row>
    <row r="2" spans="1:10" ht="50.25" customHeight="1" x14ac:dyDescent="0.2">
      <c r="A2" s="87"/>
      <c r="B2" s="87"/>
      <c r="C2" s="87"/>
      <c r="D2" s="87"/>
      <c r="E2" s="239"/>
      <c r="F2" s="261" t="s">
        <v>196</v>
      </c>
      <c r="G2" s="262"/>
      <c r="H2" s="262"/>
      <c r="I2" s="262"/>
    </row>
    <row r="3" spans="1:10" x14ac:dyDescent="0.2">
      <c r="A3" s="87"/>
      <c r="B3" s="87"/>
      <c r="C3" s="87"/>
      <c r="D3" s="87"/>
      <c r="E3" s="87"/>
      <c r="F3" s="87"/>
      <c r="G3" s="87"/>
      <c r="H3" s="87"/>
      <c r="I3" s="87"/>
    </row>
    <row r="4" spans="1:10" s="79" customFormat="1" ht="30" customHeight="1" x14ac:dyDescent="0.2">
      <c r="A4" s="276" t="s">
        <v>200</v>
      </c>
      <c r="B4" s="277"/>
      <c r="C4" s="277"/>
      <c r="D4" s="277"/>
      <c r="E4" s="277"/>
      <c r="F4" s="277"/>
      <c r="G4" s="277"/>
      <c r="H4" s="277"/>
      <c r="I4" s="277"/>
    </row>
    <row r="5" spans="1:10" s="79" customFormat="1" ht="12" customHeight="1" x14ac:dyDescent="0.2">
      <c r="A5" s="2"/>
      <c r="B5" s="2"/>
      <c r="C5" s="2"/>
      <c r="D5" s="2"/>
      <c r="E5" s="2"/>
      <c r="F5" s="2"/>
      <c r="G5" s="2"/>
      <c r="H5" s="2"/>
      <c r="I5" s="240" t="s">
        <v>81</v>
      </c>
    </row>
    <row r="6" spans="1:10" ht="21.75" customHeight="1" x14ac:dyDescent="0.2">
      <c r="A6" s="259" t="s">
        <v>0</v>
      </c>
      <c r="B6" s="259" t="s">
        <v>82</v>
      </c>
      <c r="C6" s="259" t="s">
        <v>1</v>
      </c>
      <c r="D6" s="259" t="s">
        <v>2</v>
      </c>
      <c r="E6" s="259" t="s">
        <v>3</v>
      </c>
      <c r="F6" s="259" t="s">
        <v>4</v>
      </c>
      <c r="G6" s="256" t="s">
        <v>5</v>
      </c>
      <c r="H6" s="257"/>
      <c r="I6" s="258"/>
      <c r="J6" s="1"/>
    </row>
    <row r="7" spans="1:10" ht="18" customHeight="1" x14ac:dyDescent="0.2">
      <c r="A7" s="260"/>
      <c r="B7" s="260"/>
      <c r="C7" s="260"/>
      <c r="D7" s="260"/>
      <c r="E7" s="260"/>
      <c r="F7" s="260"/>
      <c r="G7" s="81" t="s">
        <v>189</v>
      </c>
      <c r="H7" s="81" t="s">
        <v>191</v>
      </c>
      <c r="I7" s="81" t="s">
        <v>198</v>
      </c>
      <c r="J7" s="1"/>
    </row>
    <row r="8" spans="1:10" ht="33" customHeight="1" x14ac:dyDescent="0.2">
      <c r="A8" s="105" t="s">
        <v>101</v>
      </c>
      <c r="B8" s="103" t="s">
        <v>164</v>
      </c>
      <c r="C8" s="165"/>
      <c r="D8" s="166"/>
      <c r="E8" s="167"/>
      <c r="F8" s="166"/>
      <c r="G8" s="104">
        <f>G146</f>
        <v>14189.500000000002</v>
      </c>
      <c r="H8" s="168">
        <f t="shared" ref="H8:I8" si="0">H146</f>
        <v>9350.9</v>
      </c>
      <c r="I8" s="168">
        <f t="shared" si="0"/>
        <v>10319.1</v>
      </c>
      <c r="J8" s="1"/>
    </row>
    <row r="9" spans="1:10" ht="21.75" customHeight="1" x14ac:dyDescent="0.2">
      <c r="A9" s="105" t="s">
        <v>6</v>
      </c>
      <c r="B9" s="103" t="s">
        <v>164</v>
      </c>
      <c r="C9" s="3">
        <v>1</v>
      </c>
      <c r="D9" s="4" t="s">
        <v>7</v>
      </c>
      <c r="E9" s="5" t="s">
        <v>7</v>
      </c>
      <c r="F9" s="6" t="s">
        <v>7</v>
      </c>
      <c r="G9" s="88">
        <f>G10+G18+G35+G40+G45+G50</f>
        <v>7123.1</v>
      </c>
      <c r="H9" s="88">
        <f>H10+H18+H35+H40+H45+H50</f>
        <v>4563.2</v>
      </c>
      <c r="I9" s="7">
        <f>I10+I18+I35+I40+I45+I50</f>
        <v>4679.3</v>
      </c>
      <c r="J9" s="8"/>
    </row>
    <row r="10" spans="1:10" ht="32.1" customHeight="1" x14ac:dyDescent="0.2">
      <c r="A10" s="105" t="s">
        <v>8</v>
      </c>
      <c r="B10" s="103" t="s">
        <v>164</v>
      </c>
      <c r="C10" s="3">
        <v>1</v>
      </c>
      <c r="D10" s="4">
        <v>2</v>
      </c>
      <c r="E10" s="5" t="s">
        <v>7</v>
      </c>
      <c r="F10" s="6" t="s">
        <v>7</v>
      </c>
      <c r="G10" s="88">
        <f t="shared" ref="G10:H13" si="1">G11</f>
        <v>1322.7</v>
      </c>
      <c r="H10" s="88">
        <f t="shared" si="1"/>
        <v>1322.7</v>
      </c>
      <c r="I10" s="7">
        <f>I11</f>
        <v>1322.7</v>
      </c>
      <c r="J10" s="8"/>
    </row>
    <row r="11" spans="1:10" ht="15.95" customHeight="1" x14ac:dyDescent="0.2">
      <c r="A11" s="35" t="s">
        <v>9</v>
      </c>
      <c r="B11" s="102" t="s">
        <v>164</v>
      </c>
      <c r="C11" s="9">
        <v>1</v>
      </c>
      <c r="D11" s="10">
        <v>2</v>
      </c>
      <c r="E11" s="11" t="s">
        <v>10</v>
      </c>
      <c r="F11" s="12" t="s">
        <v>7</v>
      </c>
      <c r="G11" s="89">
        <f>G12+G15</f>
        <v>1322.7</v>
      </c>
      <c r="H11" s="89">
        <f t="shared" ref="H11:I11" si="2">H12+H15</f>
        <v>1322.7</v>
      </c>
      <c r="I11" s="13">
        <f t="shared" si="2"/>
        <v>1322.7</v>
      </c>
      <c r="J11" s="8"/>
    </row>
    <row r="12" spans="1:10" ht="15.95" customHeight="1" x14ac:dyDescent="0.2">
      <c r="A12" s="35" t="s">
        <v>11</v>
      </c>
      <c r="B12" s="102" t="s">
        <v>164</v>
      </c>
      <c r="C12" s="9">
        <v>1</v>
      </c>
      <c r="D12" s="10">
        <v>2</v>
      </c>
      <c r="E12" s="11" t="s">
        <v>12</v>
      </c>
      <c r="F12" s="12" t="s">
        <v>7</v>
      </c>
      <c r="G12" s="89">
        <f t="shared" si="1"/>
        <v>1322.7</v>
      </c>
      <c r="H12" s="89">
        <f t="shared" si="1"/>
        <v>1322.7</v>
      </c>
      <c r="I12" s="13">
        <f>I13</f>
        <v>1322.7</v>
      </c>
      <c r="J12" s="8"/>
    </row>
    <row r="13" spans="1:10" ht="63.95" customHeight="1" x14ac:dyDescent="0.2">
      <c r="A13" s="85" t="s">
        <v>13</v>
      </c>
      <c r="B13" s="102" t="s">
        <v>164</v>
      </c>
      <c r="C13" s="20">
        <v>1</v>
      </c>
      <c r="D13" s="20">
        <v>2</v>
      </c>
      <c r="E13" s="84" t="s">
        <v>12</v>
      </c>
      <c r="F13" s="22">
        <v>100</v>
      </c>
      <c r="G13" s="91">
        <f t="shared" si="1"/>
        <v>1322.7</v>
      </c>
      <c r="H13" s="91">
        <f t="shared" si="1"/>
        <v>1322.7</v>
      </c>
      <c r="I13" s="23">
        <f>I14</f>
        <v>1322.7</v>
      </c>
      <c r="J13" s="8"/>
    </row>
    <row r="14" spans="1:10" ht="32.1" customHeight="1" x14ac:dyDescent="0.2">
      <c r="A14" s="85" t="s">
        <v>14</v>
      </c>
      <c r="B14" s="102" t="s">
        <v>164</v>
      </c>
      <c r="C14" s="20">
        <v>1</v>
      </c>
      <c r="D14" s="20">
        <v>2</v>
      </c>
      <c r="E14" s="84" t="s">
        <v>12</v>
      </c>
      <c r="F14" s="22">
        <v>120</v>
      </c>
      <c r="G14" s="220">
        <f>'Приложение 3'!F14</f>
        <v>1322.7</v>
      </c>
      <c r="H14" s="220">
        <f>'Приложение 3'!G14</f>
        <v>1322.7</v>
      </c>
      <c r="I14" s="221">
        <f>'Приложение 3'!H14</f>
        <v>1322.7</v>
      </c>
      <c r="J14" s="8"/>
    </row>
    <row r="15" spans="1:10" ht="18.75" hidden="1" customHeight="1" x14ac:dyDescent="0.2">
      <c r="A15" s="35" t="s">
        <v>177</v>
      </c>
      <c r="B15" s="102" t="s">
        <v>164</v>
      </c>
      <c r="C15" s="20">
        <v>1</v>
      </c>
      <c r="D15" s="20">
        <v>2</v>
      </c>
      <c r="E15" s="21" t="s">
        <v>66</v>
      </c>
      <c r="F15" s="22"/>
      <c r="G15" s="236">
        <f>G16</f>
        <v>0</v>
      </c>
      <c r="H15" s="236">
        <f t="shared" ref="H15:I16" si="3">H16</f>
        <v>0</v>
      </c>
      <c r="I15" s="237">
        <f t="shared" si="3"/>
        <v>0</v>
      </c>
      <c r="J15" s="8"/>
    </row>
    <row r="16" spans="1:10" ht="63" hidden="1" customHeight="1" x14ac:dyDescent="0.2">
      <c r="A16" s="85" t="s">
        <v>13</v>
      </c>
      <c r="B16" s="102" t="s">
        <v>164</v>
      </c>
      <c r="C16" s="20">
        <v>1</v>
      </c>
      <c r="D16" s="20">
        <v>2</v>
      </c>
      <c r="E16" s="21" t="s">
        <v>66</v>
      </c>
      <c r="F16" s="22">
        <v>100</v>
      </c>
      <c r="G16" s="236">
        <f>G17</f>
        <v>0</v>
      </c>
      <c r="H16" s="236">
        <f t="shared" si="3"/>
        <v>0</v>
      </c>
      <c r="I16" s="237">
        <f t="shared" si="3"/>
        <v>0</v>
      </c>
      <c r="J16" s="8"/>
    </row>
    <row r="17" spans="1:10" ht="32.1" hidden="1" customHeight="1" x14ac:dyDescent="0.2">
      <c r="A17" s="85" t="s">
        <v>14</v>
      </c>
      <c r="B17" s="102" t="s">
        <v>164</v>
      </c>
      <c r="C17" s="20">
        <v>1</v>
      </c>
      <c r="D17" s="20">
        <v>2</v>
      </c>
      <c r="E17" s="21" t="s">
        <v>66</v>
      </c>
      <c r="F17" s="22">
        <v>120</v>
      </c>
      <c r="G17" s="220">
        <f>'Приложение 3'!F17</f>
        <v>0</v>
      </c>
      <c r="H17" s="220">
        <f>'Приложение 3'!G17</f>
        <v>0</v>
      </c>
      <c r="I17" s="221">
        <f>'Приложение 3'!H17</f>
        <v>0</v>
      </c>
      <c r="J17" s="8"/>
    </row>
    <row r="18" spans="1:10" ht="48" customHeight="1" x14ac:dyDescent="0.2">
      <c r="A18" s="75" t="s">
        <v>20</v>
      </c>
      <c r="B18" s="103" t="s">
        <v>164</v>
      </c>
      <c r="C18" s="15">
        <v>1</v>
      </c>
      <c r="D18" s="15">
        <v>4</v>
      </c>
      <c r="E18" s="39" t="s">
        <v>7</v>
      </c>
      <c r="F18" s="17" t="s">
        <v>7</v>
      </c>
      <c r="G18" s="90">
        <f t="shared" ref="G18:H18" si="4">G19</f>
        <v>5653.1</v>
      </c>
      <c r="H18" s="90">
        <f t="shared" si="4"/>
        <v>3153.2</v>
      </c>
      <c r="I18" s="18">
        <f>I19</f>
        <v>3269.2999999999997</v>
      </c>
      <c r="J18" s="8"/>
    </row>
    <row r="19" spans="1:10" ht="15.95" customHeight="1" x14ac:dyDescent="0.2">
      <c r="A19" s="85" t="s">
        <v>9</v>
      </c>
      <c r="B19" s="102" t="s">
        <v>164</v>
      </c>
      <c r="C19" s="20">
        <v>1</v>
      </c>
      <c r="D19" s="20">
        <v>4</v>
      </c>
      <c r="E19" s="84" t="s">
        <v>10</v>
      </c>
      <c r="F19" s="17"/>
      <c r="G19" s="91">
        <f>G20+G23+G29+G32</f>
        <v>5653.1</v>
      </c>
      <c r="H19" s="91">
        <f>H20+H23+H29</f>
        <v>3153.2</v>
      </c>
      <c r="I19" s="23">
        <f>I20+I23+I29</f>
        <v>3269.2999999999997</v>
      </c>
      <c r="J19" s="8"/>
    </row>
    <row r="20" spans="1:10" ht="32.1" customHeight="1" x14ac:dyDescent="0.2">
      <c r="A20" s="85" t="s">
        <v>174</v>
      </c>
      <c r="B20" s="102" t="s">
        <v>164</v>
      </c>
      <c r="C20" s="20">
        <v>1</v>
      </c>
      <c r="D20" s="20">
        <v>4</v>
      </c>
      <c r="E20" s="84" t="s">
        <v>21</v>
      </c>
      <c r="F20" s="22"/>
      <c r="G20" s="91">
        <f t="shared" ref="G20:H21" si="5">G21</f>
        <v>3010.8</v>
      </c>
      <c r="H20" s="91">
        <f t="shared" si="5"/>
        <v>3000</v>
      </c>
      <c r="I20" s="23">
        <f>I21</f>
        <v>3000</v>
      </c>
      <c r="J20" s="8"/>
    </row>
    <row r="21" spans="1:10" ht="63.95" customHeight="1" x14ac:dyDescent="0.2">
      <c r="A21" s="85" t="s">
        <v>13</v>
      </c>
      <c r="B21" s="102" t="s">
        <v>164</v>
      </c>
      <c r="C21" s="20">
        <v>1</v>
      </c>
      <c r="D21" s="20">
        <v>4</v>
      </c>
      <c r="E21" s="84" t="s">
        <v>21</v>
      </c>
      <c r="F21" s="22">
        <v>100</v>
      </c>
      <c r="G21" s="91">
        <f t="shared" si="5"/>
        <v>3010.8</v>
      </c>
      <c r="H21" s="91">
        <f t="shared" si="5"/>
        <v>3000</v>
      </c>
      <c r="I21" s="23">
        <f>I22</f>
        <v>3000</v>
      </c>
      <c r="J21" s="8"/>
    </row>
    <row r="22" spans="1:10" ht="32.1" customHeight="1" x14ac:dyDescent="0.2">
      <c r="A22" s="35" t="s">
        <v>14</v>
      </c>
      <c r="B22" s="102" t="s">
        <v>164</v>
      </c>
      <c r="C22" s="9">
        <v>1</v>
      </c>
      <c r="D22" s="10">
        <v>4</v>
      </c>
      <c r="E22" s="11" t="s">
        <v>21</v>
      </c>
      <c r="F22" s="12">
        <v>120</v>
      </c>
      <c r="G22" s="224">
        <f>'Приложение 3'!F22</f>
        <v>3010.8</v>
      </c>
      <c r="H22" s="224">
        <f>'Приложение 3'!G22</f>
        <v>3000</v>
      </c>
      <c r="I22" s="225">
        <f>'Приложение 3'!H22</f>
        <v>3000</v>
      </c>
      <c r="J22" s="8"/>
    </row>
    <row r="23" spans="1:10" ht="30" customHeight="1" x14ac:dyDescent="0.2">
      <c r="A23" s="106" t="s">
        <v>175</v>
      </c>
      <c r="B23" s="102" t="s">
        <v>164</v>
      </c>
      <c r="C23" s="19">
        <v>1</v>
      </c>
      <c r="D23" s="20">
        <v>4</v>
      </c>
      <c r="E23" s="21" t="s">
        <v>16</v>
      </c>
      <c r="F23" s="22" t="s">
        <v>7</v>
      </c>
      <c r="G23" s="91">
        <f>G24+G26</f>
        <v>1322.8</v>
      </c>
      <c r="H23" s="91">
        <f t="shared" ref="H23" si="6">H24+H26</f>
        <v>153.1</v>
      </c>
      <c r="I23" s="23">
        <f>I24+I26</f>
        <v>269.2</v>
      </c>
      <c r="J23" s="8"/>
    </row>
    <row r="24" spans="1:10" ht="32.1" customHeight="1" x14ac:dyDescent="0.2">
      <c r="A24" s="35" t="s">
        <v>86</v>
      </c>
      <c r="B24" s="102" t="s">
        <v>164</v>
      </c>
      <c r="C24" s="9">
        <v>1</v>
      </c>
      <c r="D24" s="10">
        <v>4</v>
      </c>
      <c r="E24" s="11" t="s">
        <v>16</v>
      </c>
      <c r="F24" s="12">
        <v>200</v>
      </c>
      <c r="G24" s="89">
        <f t="shared" ref="G24:H24" si="7">G25</f>
        <v>1310.8</v>
      </c>
      <c r="H24" s="89">
        <f t="shared" si="7"/>
        <v>141.1</v>
      </c>
      <c r="I24" s="13">
        <f>I25</f>
        <v>257.2</v>
      </c>
      <c r="J24" s="8"/>
    </row>
    <row r="25" spans="1:10" ht="32.1" customHeight="1" x14ac:dyDescent="0.2">
      <c r="A25" s="106" t="s">
        <v>17</v>
      </c>
      <c r="B25" s="102" t="s">
        <v>164</v>
      </c>
      <c r="C25" s="19">
        <v>1</v>
      </c>
      <c r="D25" s="20">
        <v>4</v>
      </c>
      <c r="E25" s="21" t="s">
        <v>16</v>
      </c>
      <c r="F25" s="22">
        <v>240</v>
      </c>
      <c r="G25" s="220">
        <f>'Приложение 3'!F25</f>
        <v>1310.8</v>
      </c>
      <c r="H25" s="220">
        <f>'Приложение 3'!G25</f>
        <v>141.1</v>
      </c>
      <c r="I25" s="221">
        <f>'Приложение 3'!H25</f>
        <v>257.2</v>
      </c>
      <c r="J25" s="8"/>
    </row>
    <row r="26" spans="1:10" ht="15.95" customHeight="1" x14ac:dyDescent="0.2">
      <c r="A26" s="35" t="s">
        <v>18</v>
      </c>
      <c r="B26" s="102" t="s">
        <v>164</v>
      </c>
      <c r="C26" s="24">
        <v>1</v>
      </c>
      <c r="D26" s="25">
        <v>4</v>
      </c>
      <c r="E26" s="11" t="s">
        <v>16</v>
      </c>
      <c r="F26" s="27">
        <v>800</v>
      </c>
      <c r="G26" s="92">
        <f>G27+G28</f>
        <v>12</v>
      </c>
      <c r="H26" s="92">
        <f t="shared" ref="H26:I26" si="8">H27+H28</f>
        <v>12</v>
      </c>
      <c r="I26" s="28">
        <f t="shared" si="8"/>
        <v>12</v>
      </c>
      <c r="J26" s="8"/>
    </row>
    <row r="27" spans="1:10" ht="15.95" hidden="1" customHeight="1" x14ac:dyDescent="0.2">
      <c r="A27" s="106" t="s">
        <v>160</v>
      </c>
      <c r="B27" s="102" t="s">
        <v>164</v>
      </c>
      <c r="C27" s="20">
        <v>1</v>
      </c>
      <c r="D27" s="20">
        <v>4</v>
      </c>
      <c r="E27" s="84" t="s">
        <v>16</v>
      </c>
      <c r="F27" s="22">
        <v>830</v>
      </c>
      <c r="G27" s="217"/>
      <c r="H27" s="217"/>
      <c r="I27" s="218"/>
      <c r="J27" s="8"/>
    </row>
    <row r="28" spans="1:10" ht="15.95" customHeight="1" x14ac:dyDescent="0.2">
      <c r="A28" s="106" t="s">
        <v>19</v>
      </c>
      <c r="B28" s="102" t="s">
        <v>164</v>
      </c>
      <c r="C28" s="19">
        <v>1</v>
      </c>
      <c r="D28" s="20">
        <v>4</v>
      </c>
      <c r="E28" s="21" t="s">
        <v>16</v>
      </c>
      <c r="F28" s="22">
        <v>850</v>
      </c>
      <c r="G28" s="232">
        <f>'Приложение 3'!F28</f>
        <v>12</v>
      </c>
      <c r="H28" s="232">
        <f>'Приложение 3'!G28</f>
        <v>12</v>
      </c>
      <c r="I28" s="233">
        <f>'Приложение 3'!H28</f>
        <v>12</v>
      </c>
      <c r="J28" s="8"/>
    </row>
    <row r="29" spans="1:10" ht="24.75" customHeight="1" x14ac:dyDescent="0.2">
      <c r="A29" s="106" t="s">
        <v>176</v>
      </c>
      <c r="B29" s="102" t="s">
        <v>164</v>
      </c>
      <c r="C29" s="19">
        <v>1</v>
      </c>
      <c r="D29" s="20">
        <v>4</v>
      </c>
      <c r="E29" s="21" t="s">
        <v>79</v>
      </c>
      <c r="F29" s="22"/>
      <c r="G29" s="91">
        <f t="shared" ref="G29:H30" si="9">G30</f>
        <v>0.1</v>
      </c>
      <c r="H29" s="91">
        <f t="shared" si="9"/>
        <v>0.1</v>
      </c>
      <c r="I29" s="23">
        <f>I30</f>
        <v>0.1</v>
      </c>
      <c r="J29" s="8"/>
    </row>
    <row r="30" spans="1:10" ht="32.1" customHeight="1" x14ac:dyDescent="0.2">
      <c r="A30" s="35" t="s">
        <v>86</v>
      </c>
      <c r="B30" s="102" t="s">
        <v>164</v>
      </c>
      <c r="C30" s="19">
        <v>1</v>
      </c>
      <c r="D30" s="20">
        <v>4</v>
      </c>
      <c r="E30" s="21" t="s">
        <v>79</v>
      </c>
      <c r="F30" s="22">
        <v>200</v>
      </c>
      <c r="G30" s="91">
        <f t="shared" si="9"/>
        <v>0.1</v>
      </c>
      <c r="H30" s="91">
        <f t="shared" si="9"/>
        <v>0.1</v>
      </c>
      <c r="I30" s="23">
        <f>I31</f>
        <v>0.1</v>
      </c>
      <c r="J30" s="8"/>
    </row>
    <row r="31" spans="1:10" ht="32.1" customHeight="1" x14ac:dyDescent="0.2">
      <c r="A31" s="106" t="s">
        <v>17</v>
      </c>
      <c r="B31" s="102" t="s">
        <v>164</v>
      </c>
      <c r="C31" s="19">
        <v>1</v>
      </c>
      <c r="D31" s="20">
        <v>4</v>
      </c>
      <c r="E31" s="21" t="s">
        <v>79</v>
      </c>
      <c r="F31" s="22">
        <v>240</v>
      </c>
      <c r="G31" s="217">
        <f>'Приложение 3'!F31</f>
        <v>0.1</v>
      </c>
      <c r="H31" s="217">
        <f>'Приложение 3'!G31</f>
        <v>0.1</v>
      </c>
      <c r="I31" s="218">
        <f>'Приложение 3'!H31</f>
        <v>0.1</v>
      </c>
      <c r="J31" s="8"/>
    </row>
    <row r="32" spans="1:10" ht="17.25" customHeight="1" x14ac:dyDescent="0.2">
      <c r="A32" s="35" t="s">
        <v>177</v>
      </c>
      <c r="B32" s="102" t="s">
        <v>164</v>
      </c>
      <c r="C32" s="19">
        <v>1</v>
      </c>
      <c r="D32" s="20">
        <v>4</v>
      </c>
      <c r="E32" s="21" t="s">
        <v>66</v>
      </c>
      <c r="F32" s="22"/>
      <c r="G32" s="91">
        <f t="shared" ref="G32:I33" si="10">G33</f>
        <v>1319.4</v>
      </c>
      <c r="H32" s="91">
        <f t="shared" si="10"/>
        <v>0</v>
      </c>
      <c r="I32" s="23">
        <f t="shared" si="10"/>
        <v>0</v>
      </c>
      <c r="J32" s="8"/>
    </row>
    <row r="33" spans="1:10" ht="48" customHeight="1" x14ac:dyDescent="0.2">
      <c r="A33" s="85" t="s">
        <v>13</v>
      </c>
      <c r="B33" s="102" t="s">
        <v>164</v>
      </c>
      <c r="C33" s="19">
        <v>1</v>
      </c>
      <c r="D33" s="20">
        <v>4</v>
      </c>
      <c r="E33" s="21" t="s">
        <v>66</v>
      </c>
      <c r="F33" s="22">
        <v>100</v>
      </c>
      <c r="G33" s="91">
        <f t="shared" si="10"/>
        <v>1319.4</v>
      </c>
      <c r="H33" s="91">
        <f t="shared" si="10"/>
        <v>0</v>
      </c>
      <c r="I33" s="23">
        <f t="shared" si="10"/>
        <v>0</v>
      </c>
      <c r="J33" s="8"/>
    </row>
    <row r="34" spans="1:10" ht="32.1" customHeight="1" x14ac:dyDescent="0.2">
      <c r="A34" s="35" t="s">
        <v>14</v>
      </c>
      <c r="B34" s="102" t="s">
        <v>164</v>
      </c>
      <c r="C34" s="19">
        <v>1</v>
      </c>
      <c r="D34" s="20">
        <v>4</v>
      </c>
      <c r="E34" s="21" t="s">
        <v>66</v>
      </c>
      <c r="F34" s="22">
        <v>120</v>
      </c>
      <c r="G34" s="217">
        <f>'Приложение 3'!F34</f>
        <v>1319.4</v>
      </c>
      <c r="H34" s="217">
        <v>0</v>
      </c>
      <c r="I34" s="218">
        <v>0</v>
      </c>
      <c r="J34" s="8"/>
    </row>
    <row r="35" spans="1:10" ht="49.5" customHeight="1" x14ac:dyDescent="0.2">
      <c r="A35" s="75" t="s">
        <v>22</v>
      </c>
      <c r="B35" s="103" t="s">
        <v>164</v>
      </c>
      <c r="C35" s="15">
        <v>1</v>
      </c>
      <c r="D35" s="15">
        <v>6</v>
      </c>
      <c r="E35" s="39" t="s">
        <v>7</v>
      </c>
      <c r="F35" s="17" t="s">
        <v>7</v>
      </c>
      <c r="G35" s="90">
        <f t="shared" ref="G35:H38" si="11">G36</f>
        <v>37.299999999999997</v>
      </c>
      <c r="H35" s="90">
        <f t="shared" si="11"/>
        <v>37.299999999999997</v>
      </c>
      <c r="I35" s="18">
        <f>I36</f>
        <v>37.299999999999997</v>
      </c>
      <c r="J35" s="8"/>
    </row>
    <row r="36" spans="1:10" ht="15.95" customHeight="1" x14ac:dyDescent="0.2">
      <c r="A36" s="85" t="s">
        <v>15</v>
      </c>
      <c r="B36" s="102" t="s">
        <v>164</v>
      </c>
      <c r="C36" s="20">
        <v>1</v>
      </c>
      <c r="D36" s="20">
        <v>6</v>
      </c>
      <c r="E36" s="84" t="s">
        <v>10</v>
      </c>
      <c r="F36" s="22" t="s">
        <v>7</v>
      </c>
      <c r="G36" s="91">
        <f t="shared" si="11"/>
        <v>37.299999999999997</v>
      </c>
      <c r="H36" s="91">
        <f t="shared" si="11"/>
        <v>37.299999999999997</v>
      </c>
      <c r="I36" s="23">
        <f>I37</f>
        <v>37.299999999999997</v>
      </c>
      <c r="J36" s="8"/>
    </row>
    <row r="37" spans="1:10" ht="18" customHeight="1" x14ac:dyDescent="0.2">
      <c r="A37" s="85" t="s">
        <v>83</v>
      </c>
      <c r="B37" s="102" t="s">
        <v>164</v>
      </c>
      <c r="C37" s="20">
        <v>1</v>
      </c>
      <c r="D37" s="20">
        <v>6</v>
      </c>
      <c r="E37" s="84" t="s">
        <v>23</v>
      </c>
      <c r="F37" s="22"/>
      <c r="G37" s="91">
        <f t="shared" si="11"/>
        <v>37.299999999999997</v>
      </c>
      <c r="H37" s="91">
        <f t="shared" si="11"/>
        <v>37.299999999999997</v>
      </c>
      <c r="I37" s="23">
        <f>I38</f>
        <v>37.299999999999997</v>
      </c>
      <c r="J37" s="8"/>
    </row>
    <row r="38" spans="1:10" ht="15.95" customHeight="1" x14ac:dyDescent="0.2">
      <c r="A38" s="85" t="s">
        <v>24</v>
      </c>
      <c r="B38" s="102" t="s">
        <v>164</v>
      </c>
      <c r="C38" s="20">
        <v>1</v>
      </c>
      <c r="D38" s="20">
        <v>6</v>
      </c>
      <c r="E38" s="84" t="s">
        <v>23</v>
      </c>
      <c r="F38" s="22">
        <v>500</v>
      </c>
      <c r="G38" s="91">
        <f t="shared" si="11"/>
        <v>37.299999999999997</v>
      </c>
      <c r="H38" s="91">
        <f t="shared" si="11"/>
        <v>37.299999999999997</v>
      </c>
      <c r="I38" s="23">
        <f>I39</f>
        <v>37.299999999999997</v>
      </c>
      <c r="J38" s="8"/>
    </row>
    <row r="39" spans="1:10" ht="15.95" customHeight="1" x14ac:dyDescent="0.2">
      <c r="A39" s="85" t="s">
        <v>25</v>
      </c>
      <c r="B39" s="102" t="s">
        <v>164</v>
      </c>
      <c r="C39" s="20">
        <v>1</v>
      </c>
      <c r="D39" s="20">
        <v>6</v>
      </c>
      <c r="E39" s="84" t="s">
        <v>23</v>
      </c>
      <c r="F39" s="22">
        <v>540</v>
      </c>
      <c r="G39" s="217">
        <f>'Приложение 3'!F39</f>
        <v>37.299999999999997</v>
      </c>
      <c r="H39" s="217">
        <f>'Приложение 3'!G39</f>
        <v>37.299999999999997</v>
      </c>
      <c r="I39" s="218">
        <f>'Приложение 3'!H39</f>
        <v>37.299999999999997</v>
      </c>
      <c r="J39" s="8"/>
    </row>
    <row r="40" spans="1:10" ht="15.95" hidden="1" customHeight="1" x14ac:dyDescent="0.2">
      <c r="A40" s="105" t="s">
        <v>97</v>
      </c>
      <c r="B40" s="102" t="s">
        <v>164</v>
      </c>
      <c r="C40" s="3">
        <v>1</v>
      </c>
      <c r="D40" s="4">
        <v>7</v>
      </c>
      <c r="E40" s="5"/>
      <c r="F40" s="6"/>
      <c r="G40" s="88">
        <f t="shared" ref="G40:I43" si="12">G41</f>
        <v>0</v>
      </c>
      <c r="H40" s="88">
        <f t="shared" si="12"/>
        <v>0</v>
      </c>
      <c r="I40" s="7">
        <f t="shared" si="12"/>
        <v>0</v>
      </c>
      <c r="J40" s="8"/>
    </row>
    <row r="41" spans="1:10" ht="15.95" hidden="1" customHeight="1" x14ac:dyDescent="0.2">
      <c r="A41" s="35" t="s">
        <v>9</v>
      </c>
      <c r="B41" s="102" t="s">
        <v>164</v>
      </c>
      <c r="C41" s="9">
        <v>1</v>
      </c>
      <c r="D41" s="10">
        <v>7</v>
      </c>
      <c r="E41" s="11" t="s">
        <v>10</v>
      </c>
      <c r="F41" s="12"/>
      <c r="G41" s="89">
        <f t="shared" si="12"/>
        <v>0</v>
      </c>
      <c r="H41" s="89">
        <f t="shared" si="12"/>
        <v>0</v>
      </c>
      <c r="I41" s="13">
        <f t="shared" si="12"/>
        <v>0</v>
      </c>
      <c r="J41" s="8"/>
    </row>
    <row r="42" spans="1:10" ht="30" hidden="1" customHeight="1" x14ac:dyDescent="0.2">
      <c r="A42" s="35" t="s">
        <v>98</v>
      </c>
      <c r="B42" s="102" t="s">
        <v>164</v>
      </c>
      <c r="C42" s="9">
        <v>1</v>
      </c>
      <c r="D42" s="10">
        <v>7</v>
      </c>
      <c r="E42" s="11" t="s">
        <v>99</v>
      </c>
      <c r="F42" s="12"/>
      <c r="G42" s="89">
        <f t="shared" si="12"/>
        <v>0</v>
      </c>
      <c r="H42" s="89">
        <f t="shared" si="12"/>
        <v>0</v>
      </c>
      <c r="I42" s="13">
        <f t="shared" si="12"/>
        <v>0</v>
      </c>
      <c r="J42" s="8"/>
    </row>
    <row r="43" spans="1:10" ht="30" hidden="1" customHeight="1" x14ac:dyDescent="0.2">
      <c r="A43" s="35" t="s">
        <v>86</v>
      </c>
      <c r="B43" s="102" t="s">
        <v>164</v>
      </c>
      <c r="C43" s="9">
        <v>1</v>
      </c>
      <c r="D43" s="10">
        <v>7</v>
      </c>
      <c r="E43" s="11" t="s">
        <v>99</v>
      </c>
      <c r="F43" s="12">
        <v>200</v>
      </c>
      <c r="G43" s="89">
        <f t="shared" si="12"/>
        <v>0</v>
      </c>
      <c r="H43" s="89">
        <f t="shared" si="12"/>
        <v>0</v>
      </c>
      <c r="I43" s="13">
        <f t="shared" si="12"/>
        <v>0</v>
      </c>
      <c r="J43" s="8"/>
    </row>
    <row r="44" spans="1:10" ht="30" hidden="1" customHeight="1" x14ac:dyDescent="0.2">
      <c r="A44" s="35" t="s">
        <v>17</v>
      </c>
      <c r="B44" s="102" t="s">
        <v>164</v>
      </c>
      <c r="C44" s="9">
        <v>1</v>
      </c>
      <c r="D44" s="10">
        <v>7</v>
      </c>
      <c r="E44" s="11" t="s">
        <v>99</v>
      </c>
      <c r="F44" s="12">
        <v>240</v>
      </c>
      <c r="G44" s="222">
        <v>0</v>
      </c>
      <c r="H44" s="222">
        <v>0</v>
      </c>
      <c r="I44" s="223">
        <v>0</v>
      </c>
      <c r="J44" s="8"/>
    </row>
    <row r="45" spans="1:10" ht="15.95" customHeight="1" x14ac:dyDescent="0.2">
      <c r="A45" s="107" t="s">
        <v>26</v>
      </c>
      <c r="B45" s="103" t="s">
        <v>164</v>
      </c>
      <c r="C45" s="14">
        <v>1</v>
      </c>
      <c r="D45" s="15">
        <v>11</v>
      </c>
      <c r="E45" s="16" t="s">
        <v>7</v>
      </c>
      <c r="F45" s="17" t="s">
        <v>7</v>
      </c>
      <c r="G45" s="90">
        <f t="shared" ref="G45:H48" si="13">G46</f>
        <v>40</v>
      </c>
      <c r="H45" s="90">
        <f t="shared" si="13"/>
        <v>40</v>
      </c>
      <c r="I45" s="18">
        <f>I46</f>
        <v>40</v>
      </c>
      <c r="J45" s="8"/>
    </row>
    <row r="46" spans="1:10" ht="15.95" customHeight="1" x14ac:dyDescent="0.2">
      <c r="A46" s="35" t="s">
        <v>9</v>
      </c>
      <c r="B46" s="102" t="s">
        <v>164</v>
      </c>
      <c r="C46" s="9">
        <v>1</v>
      </c>
      <c r="D46" s="10">
        <v>11</v>
      </c>
      <c r="E46" s="11" t="s">
        <v>10</v>
      </c>
      <c r="F46" s="12" t="s">
        <v>7</v>
      </c>
      <c r="G46" s="89">
        <f t="shared" si="13"/>
        <v>40</v>
      </c>
      <c r="H46" s="89">
        <f t="shared" si="13"/>
        <v>40</v>
      </c>
      <c r="I46" s="13">
        <f>I47</f>
        <v>40</v>
      </c>
      <c r="J46" s="8"/>
    </row>
    <row r="47" spans="1:10" ht="15.95" customHeight="1" x14ac:dyDescent="0.2">
      <c r="A47" s="35" t="s">
        <v>85</v>
      </c>
      <c r="B47" s="102" t="s">
        <v>164</v>
      </c>
      <c r="C47" s="9">
        <v>1</v>
      </c>
      <c r="D47" s="10">
        <v>11</v>
      </c>
      <c r="E47" s="11" t="s">
        <v>27</v>
      </c>
      <c r="F47" s="12" t="s">
        <v>7</v>
      </c>
      <c r="G47" s="89">
        <f t="shared" si="13"/>
        <v>40</v>
      </c>
      <c r="H47" s="89">
        <f t="shared" si="13"/>
        <v>40</v>
      </c>
      <c r="I47" s="13">
        <f>I48</f>
        <v>40</v>
      </c>
      <c r="J47" s="8"/>
    </row>
    <row r="48" spans="1:10" ht="15.95" customHeight="1" x14ac:dyDescent="0.2">
      <c r="A48" s="35" t="s">
        <v>18</v>
      </c>
      <c r="B48" s="102" t="s">
        <v>164</v>
      </c>
      <c r="C48" s="9">
        <v>1</v>
      </c>
      <c r="D48" s="10">
        <v>11</v>
      </c>
      <c r="E48" s="11" t="s">
        <v>27</v>
      </c>
      <c r="F48" s="12">
        <v>800</v>
      </c>
      <c r="G48" s="89">
        <f t="shared" si="13"/>
        <v>40</v>
      </c>
      <c r="H48" s="89">
        <f t="shared" si="13"/>
        <v>40</v>
      </c>
      <c r="I48" s="13">
        <f>I49</f>
        <v>40</v>
      </c>
      <c r="J48" s="8"/>
    </row>
    <row r="49" spans="1:10" ht="15.95" customHeight="1" x14ac:dyDescent="0.2">
      <c r="A49" s="106" t="s">
        <v>28</v>
      </c>
      <c r="B49" s="102" t="s">
        <v>164</v>
      </c>
      <c r="C49" s="19">
        <v>1</v>
      </c>
      <c r="D49" s="20">
        <v>11</v>
      </c>
      <c r="E49" s="21" t="s">
        <v>27</v>
      </c>
      <c r="F49" s="22">
        <v>870</v>
      </c>
      <c r="G49" s="217">
        <f>'Приложение 3'!F49</f>
        <v>40</v>
      </c>
      <c r="H49" s="217">
        <f>'Приложение 3'!G49</f>
        <v>40</v>
      </c>
      <c r="I49" s="218">
        <f>'Приложение 3'!H49</f>
        <v>40</v>
      </c>
      <c r="J49" s="8"/>
    </row>
    <row r="50" spans="1:10" ht="15.95" customHeight="1" x14ac:dyDescent="0.2">
      <c r="A50" s="108" t="s">
        <v>29</v>
      </c>
      <c r="B50" s="103" t="s">
        <v>164</v>
      </c>
      <c r="C50" s="29">
        <v>1</v>
      </c>
      <c r="D50" s="30">
        <v>13</v>
      </c>
      <c r="E50" s="31" t="s">
        <v>7</v>
      </c>
      <c r="F50" s="32" t="s">
        <v>7</v>
      </c>
      <c r="G50" s="93">
        <f t="shared" ref="G50:H50" si="14">G51</f>
        <v>70</v>
      </c>
      <c r="H50" s="93">
        <f t="shared" si="14"/>
        <v>10</v>
      </c>
      <c r="I50" s="33">
        <f>I51</f>
        <v>10</v>
      </c>
      <c r="J50" s="8"/>
    </row>
    <row r="51" spans="1:10" ht="15.95" customHeight="1" x14ac:dyDescent="0.2">
      <c r="A51" s="35" t="s">
        <v>9</v>
      </c>
      <c r="B51" s="102" t="s">
        <v>164</v>
      </c>
      <c r="C51" s="9">
        <v>1</v>
      </c>
      <c r="D51" s="10">
        <v>13</v>
      </c>
      <c r="E51" s="11" t="s">
        <v>10</v>
      </c>
      <c r="F51" s="12" t="s">
        <v>7</v>
      </c>
      <c r="G51" s="89">
        <f t="shared" ref="G51:H51" si="15">G52+G55</f>
        <v>70</v>
      </c>
      <c r="H51" s="89">
        <f t="shared" si="15"/>
        <v>10</v>
      </c>
      <c r="I51" s="13">
        <f>I52+I55</f>
        <v>10</v>
      </c>
      <c r="J51" s="8"/>
    </row>
    <row r="52" spans="1:10" ht="32.1" customHeight="1" x14ac:dyDescent="0.2">
      <c r="A52" s="35" t="s">
        <v>178</v>
      </c>
      <c r="B52" s="102" t="s">
        <v>164</v>
      </c>
      <c r="C52" s="9">
        <v>1</v>
      </c>
      <c r="D52" s="10">
        <v>13</v>
      </c>
      <c r="E52" s="11" t="s">
        <v>30</v>
      </c>
      <c r="F52" s="12" t="s">
        <v>7</v>
      </c>
      <c r="G52" s="89">
        <f t="shared" ref="G52:H53" si="16">G53</f>
        <v>20</v>
      </c>
      <c r="H52" s="89">
        <f t="shared" si="16"/>
        <v>0</v>
      </c>
      <c r="I52" s="13">
        <f>I53</f>
        <v>0</v>
      </c>
      <c r="J52" s="8"/>
    </row>
    <row r="53" spans="1:10" ht="32.1" customHeight="1" x14ac:dyDescent="0.2">
      <c r="A53" s="35" t="s">
        <v>86</v>
      </c>
      <c r="B53" s="102" t="s">
        <v>164</v>
      </c>
      <c r="C53" s="9">
        <v>1</v>
      </c>
      <c r="D53" s="10">
        <v>13</v>
      </c>
      <c r="E53" s="11" t="s">
        <v>30</v>
      </c>
      <c r="F53" s="12">
        <v>200</v>
      </c>
      <c r="G53" s="89">
        <f t="shared" si="16"/>
        <v>20</v>
      </c>
      <c r="H53" s="89">
        <f t="shared" si="16"/>
        <v>0</v>
      </c>
      <c r="I53" s="13">
        <f>I54</f>
        <v>0</v>
      </c>
      <c r="J53" s="8"/>
    </row>
    <row r="54" spans="1:10" ht="32.1" customHeight="1" x14ac:dyDescent="0.2">
      <c r="A54" s="85" t="s">
        <v>17</v>
      </c>
      <c r="B54" s="102" t="s">
        <v>164</v>
      </c>
      <c r="C54" s="20">
        <v>1</v>
      </c>
      <c r="D54" s="20">
        <v>13</v>
      </c>
      <c r="E54" s="84" t="s">
        <v>30</v>
      </c>
      <c r="F54" s="22">
        <v>240</v>
      </c>
      <c r="G54" s="217">
        <f>'Приложение 3'!F54</f>
        <v>20</v>
      </c>
      <c r="H54" s="217">
        <f>'Приложение 3'!G54</f>
        <v>0</v>
      </c>
      <c r="I54" s="218">
        <f>'Приложение 3'!H54</f>
        <v>0</v>
      </c>
      <c r="J54" s="8"/>
    </row>
    <row r="55" spans="1:10" ht="15.95" customHeight="1" x14ac:dyDescent="0.2">
      <c r="A55" s="85" t="s">
        <v>31</v>
      </c>
      <c r="B55" s="102" t="s">
        <v>164</v>
      </c>
      <c r="C55" s="20">
        <v>1</v>
      </c>
      <c r="D55" s="20">
        <v>13</v>
      </c>
      <c r="E55" s="84" t="s">
        <v>32</v>
      </c>
      <c r="F55" s="22" t="s">
        <v>7</v>
      </c>
      <c r="G55" s="91">
        <f>G56+G58+G60</f>
        <v>50</v>
      </c>
      <c r="H55" s="91">
        <f>H56+H60</f>
        <v>10</v>
      </c>
      <c r="I55" s="23">
        <f>I56+I60</f>
        <v>10</v>
      </c>
      <c r="J55" s="8"/>
    </row>
    <row r="56" spans="1:10" ht="32.1" customHeight="1" x14ac:dyDescent="0.2">
      <c r="A56" s="35" t="s">
        <v>86</v>
      </c>
      <c r="B56" s="102" t="s">
        <v>164</v>
      </c>
      <c r="C56" s="20">
        <v>1</v>
      </c>
      <c r="D56" s="20">
        <v>13</v>
      </c>
      <c r="E56" s="84" t="s">
        <v>32</v>
      </c>
      <c r="F56" s="22">
        <v>200</v>
      </c>
      <c r="G56" s="91">
        <f t="shared" ref="G56:H56" si="17">G57</f>
        <v>40</v>
      </c>
      <c r="H56" s="91">
        <f t="shared" si="17"/>
        <v>0</v>
      </c>
      <c r="I56" s="23">
        <f>I57</f>
        <v>0</v>
      </c>
      <c r="J56" s="8"/>
    </row>
    <row r="57" spans="1:10" ht="32.1" customHeight="1" x14ac:dyDescent="0.2">
      <c r="A57" s="106" t="s">
        <v>17</v>
      </c>
      <c r="B57" s="102" t="s">
        <v>164</v>
      </c>
      <c r="C57" s="19">
        <v>1</v>
      </c>
      <c r="D57" s="20">
        <v>13</v>
      </c>
      <c r="E57" s="84" t="s">
        <v>32</v>
      </c>
      <c r="F57" s="22">
        <v>240</v>
      </c>
      <c r="G57" s="217">
        <f>'Приложение 3'!F57</f>
        <v>40</v>
      </c>
      <c r="H57" s="217">
        <f>'Приложение 3'!G57</f>
        <v>0</v>
      </c>
      <c r="I57" s="218">
        <f>'Приложение 3'!H57</f>
        <v>0</v>
      </c>
      <c r="J57" s="8"/>
    </row>
    <row r="58" spans="1:10" ht="18" hidden="1" customHeight="1" x14ac:dyDescent="0.2">
      <c r="A58" s="35" t="s">
        <v>71</v>
      </c>
      <c r="B58" s="102" t="s">
        <v>164</v>
      </c>
      <c r="C58" s="20">
        <v>1</v>
      </c>
      <c r="D58" s="20">
        <v>13</v>
      </c>
      <c r="E58" s="84" t="s">
        <v>32</v>
      </c>
      <c r="F58" s="22">
        <v>300</v>
      </c>
      <c r="G58" s="89">
        <f t="shared" ref="G58:I58" si="18">G59</f>
        <v>0</v>
      </c>
      <c r="H58" s="89">
        <f t="shared" si="18"/>
        <v>0</v>
      </c>
      <c r="I58" s="13">
        <f t="shared" si="18"/>
        <v>0</v>
      </c>
      <c r="J58" s="8"/>
    </row>
    <row r="59" spans="1:10" ht="16.5" hidden="1" customHeight="1" x14ac:dyDescent="0.2">
      <c r="A59" s="35" t="s">
        <v>161</v>
      </c>
      <c r="B59" s="102" t="s">
        <v>164</v>
      </c>
      <c r="C59" s="19">
        <v>1</v>
      </c>
      <c r="D59" s="20">
        <v>13</v>
      </c>
      <c r="E59" s="84" t="s">
        <v>32</v>
      </c>
      <c r="F59" s="22">
        <v>350</v>
      </c>
      <c r="G59" s="222">
        <v>0</v>
      </c>
      <c r="H59" s="222">
        <v>0</v>
      </c>
      <c r="I59" s="223">
        <v>0</v>
      </c>
      <c r="J59" s="8"/>
    </row>
    <row r="60" spans="1:10" ht="15.95" customHeight="1" x14ac:dyDescent="0.2">
      <c r="A60" s="35" t="s">
        <v>18</v>
      </c>
      <c r="B60" s="102" t="s">
        <v>164</v>
      </c>
      <c r="C60" s="9">
        <v>1</v>
      </c>
      <c r="D60" s="10">
        <v>13</v>
      </c>
      <c r="E60" s="84" t="s">
        <v>32</v>
      </c>
      <c r="F60" s="12">
        <v>800</v>
      </c>
      <c r="G60" s="89">
        <f t="shared" ref="G60:H60" si="19">G61</f>
        <v>10</v>
      </c>
      <c r="H60" s="89">
        <f t="shared" si="19"/>
        <v>10</v>
      </c>
      <c r="I60" s="13">
        <f>I61</f>
        <v>10</v>
      </c>
      <c r="J60" s="8"/>
    </row>
    <row r="61" spans="1:10" ht="15.95" customHeight="1" x14ac:dyDescent="0.2">
      <c r="A61" s="85" t="s">
        <v>19</v>
      </c>
      <c r="B61" s="102" t="s">
        <v>164</v>
      </c>
      <c r="C61" s="19">
        <v>1</v>
      </c>
      <c r="D61" s="20">
        <v>13</v>
      </c>
      <c r="E61" s="84" t="s">
        <v>32</v>
      </c>
      <c r="F61" s="22">
        <v>850</v>
      </c>
      <c r="G61" s="217">
        <f>'Приложение 3'!F61</f>
        <v>10</v>
      </c>
      <c r="H61" s="217">
        <f>'Приложение 3'!G61</f>
        <v>10</v>
      </c>
      <c r="I61" s="218">
        <f>'Приложение 3'!H61</f>
        <v>10</v>
      </c>
      <c r="J61" s="8"/>
    </row>
    <row r="62" spans="1:10" ht="15.95" customHeight="1" x14ac:dyDescent="0.2">
      <c r="A62" s="105" t="s">
        <v>33</v>
      </c>
      <c r="B62" s="103" t="s">
        <v>164</v>
      </c>
      <c r="C62" s="3">
        <v>2</v>
      </c>
      <c r="D62" s="4">
        <v>3</v>
      </c>
      <c r="E62" s="5" t="s">
        <v>7</v>
      </c>
      <c r="F62" s="6" t="s">
        <v>7</v>
      </c>
      <c r="G62" s="88">
        <f t="shared" ref="G62:H62" si="20">G63</f>
        <v>195</v>
      </c>
      <c r="H62" s="88">
        <f t="shared" si="20"/>
        <v>217.2</v>
      </c>
      <c r="I62" s="7">
        <f>I63</f>
        <v>225</v>
      </c>
      <c r="J62" s="8"/>
    </row>
    <row r="63" spans="1:10" ht="15.95" customHeight="1" x14ac:dyDescent="0.2">
      <c r="A63" s="35" t="s">
        <v>15</v>
      </c>
      <c r="B63" s="102" t="s">
        <v>164</v>
      </c>
      <c r="C63" s="9">
        <v>2</v>
      </c>
      <c r="D63" s="10">
        <v>3</v>
      </c>
      <c r="E63" s="11" t="s">
        <v>10</v>
      </c>
      <c r="F63" s="12" t="s">
        <v>7</v>
      </c>
      <c r="G63" s="89">
        <f>G64+G67</f>
        <v>195</v>
      </c>
      <c r="H63" s="89">
        <f>H67</f>
        <v>217.2</v>
      </c>
      <c r="I63" s="13">
        <f>I67</f>
        <v>225</v>
      </c>
      <c r="J63" s="8"/>
    </row>
    <row r="64" spans="1:10" ht="15.95" customHeight="1" x14ac:dyDescent="0.2">
      <c r="A64" s="35" t="s">
        <v>194</v>
      </c>
      <c r="B64" s="102" t="s">
        <v>164</v>
      </c>
      <c r="C64" s="9">
        <v>2</v>
      </c>
      <c r="D64" s="10">
        <v>3</v>
      </c>
      <c r="E64" s="11" t="s">
        <v>193</v>
      </c>
      <c r="F64" s="36" t="s">
        <v>7</v>
      </c>
      <c r="G64" s="89">
        <f t="shared" ref="G64:I65" si="21">G65</f>
        <v>0</v>
      </c>
      <c r="H64" s="89">
        <f t="shared" si="21"/>
        <v>0</v>
      </c>
      <c r="I64" s="13">
        <f t="shared" si="21"/>
        <v>0</v>
      </c>
      <c r="J64" s="8"/>
    </row>
    <row r="65" spans="1:10" ht="66.75" customHeight="1" x14ac:dyDescent="0.2">
      <c r="A65" s="35" t="s">
        <v>13</v>
      </c>
      <c r="B65" s="102" t="s">
        <v>164</v>
      </c>
      <c r="C65" s="9">
        <v>2</v>
      </c>
      <c r="D65" s="10">
        <v>3</v>
      </c>
      <c r="E65" s="11" t="s">
        <v>193</v>
      </c>
      <c r="F65" s="12">
        <v>100</v>
      </c>
      <c r="G65" s="89">
        <f t="shared" si="21"/>
        <v>0</v>
      </c>
      <c r="H65" s="89">
        <f t="shared" si="21"/>
        <v>0</v>
      </c>
      <c r="I65" s="13">
        <f t="shared" si="21"/>
        <v>0</v>
      </c>
      <c r="J65" s="8"/>
    </row>
    <row r="66" spans="1:10" ht="31.5" customHeight="1" x14ac:dyDescent="0.2">
      <c r="A66" s="35" t="s">
        <v>35</v>
      </c>
      <c r="B66" s="102" t="s">
        <v>164</v>
      </c>
      <c r="C66" s="9">
        <v>2</v>
      </c>
      <c r="D66" s="10">
        <v>3</v>
      </c>
      <c r="E66" s="11" t="s">
        <v>193</v>
      </c>
      <c r="F66" s="12">
        <v>120</v>
      </c>
      <c r="G66" s="222">
        <f>'Приложение 3'!F66</f>
        <v>0</v>
      </c>
      <c r="H66" s="222">
        <f>'Приложение 3'!G66</f>
        <v>0</v>
      </c>
      <c r="I66" s="223">
        <f>'Приложение 3'!H66</f>
        <v>0</v>
      </c>
      <c r="J66" s="8"/>
    </row>
    <row r="67" spans="1:10" s="38" customFormat="1" ht="32.1" customHeight="1" x14ac:dyDescent="0.25">
      <c r="A67" s="35" t="s">
        <v>179</v>
      </c>
      <c r="B67" s="102" t="s">
        <v>164</v>
      </c>
      <c r="C67" s="9">
        <v>2</v>
      </c>
      <c r="D67" s="10">
        <v>3</v>
      </c>
      <c r="E67" s="11" t="s">
        <v>34</v>
      </c>
      <c r="F67" s="36" t="s">
        <v>7</v>
      </c>
      <c r="G67" s="89">
        <f t="shared" ref="G67:H67" si="22">G68+G70</f>
        <v>195</v>
      </c>
      <c r="H67" s="89">
        <f t="shared" si="22"/>
        <v>217.2</v>
      </c>
      <c r="I67" s="13">
        <f>I68+I70</f>
        <v>225</v>
      </c>
      <c r="J67" s="37"/>
    </row>
    <row r="68" spans="1:10" ht="63.95" customHeight="1" x14ac:dyDescent="0.2">
      <c r="A68" s="35" t="s">
        <v>13</v>
      </c>
      <c r="B68" s="102" t="s">
        <v>164</v>
      </c>
      <c r="C68" s="9">
        <v>2</v>
      </c>
      <c r="D68" s="10">
        <v>3</v>
      </c>
      <c r="E68" s="11" t="s">
        <v>34</v>
      </c>
      <c r="F68" s="12">
        <v>100</v>
      </c>
      <c r="G68" s="89">
        <f t="shared" ref="G68:H68" si="23">G69</f>
        <v>180</v>
      </c>
      <c r="H68" s="89">
        <f t="shared" si="23"/>
        <v>189.12</v>
      </c>
      <c r="I68" s="13">
        <f>I69</f>
        <v>196.8</v>
      </c>
      <c r="J68" s="8"/>
    </row>
    <row r="69" spans="1:10" ht="32.1" customHeight="1" x14ac:dyDescent="0.2">
      <c r="A69" s="35" t="s">
        <v>35</v>
      </c>
      <c r="B69" s="102" t="s">
        <v>164</v>
      </c>
      <c r="C69" s="9">
        <v>2</v>
      </c>
      <c r="D69" s="10">
        <v>3</v>
      </c>
      <c r="E69" s="11" t="s">
        <v>34</v>
      </c>
      <c r="F69" s="12">
        <v>120</v>
      </c>
      <c r="G69" s="224">
        <f>'Приложение 3'!F69</f>
        <v>180</v>
      </c>
      <c r="H69" s="224">
        <f>'Приложение 3'!G69</f>
        <v>189.12</v>
      </c>
      <c r="I69" s="225">
        <f>'Приложение 3'!H69</f>
        <v>196.8</v>
      </c>
      <c r="J69" s="8"/>
    </row>
    <row r="70" spans="1:10" ht="32.1" customHeight="1" x14ac:dyDescent="0.2">
      <c r="A70" s="35" t="s">
        <v>86</v>
      </c>
      <c r="B70" s="102" t="s">
        <v>164</v>
      </c>
      <c r="C70" s="9">
        <v>2</v>
      </c>
      <c r="D70" s="10">
        <v>3</v>
      </c>
      <c r="E70" s="11" t="s">
        <v>36</v>
      </c>
      <c r="F70" s="12">
        <v>200</v>
      </c>
      <c r="G70" s="89">
        <f t="shared" ref="G70:H70" si="24">G71</f>
        <v>15</v>
      </c>
      <c r="H70" s="89">
        <f t="shared" si="24"/>
        <v>28.08</v>
      </c>
      <c r="I70" s="13">
        <f>I71</f>
        <v>28.2</v>
      </c>
      <c r="J70" s="8"/>
    </row>
    <row r="71" spans="1:10" ht="32.1" customHeight="1" x14ac:dyDescent="0.2">
      <c r="A71" s="35" t="s">
        <v>17</v>
      </c>
      <c r="B71" s="102" t="s">
        <v>164</v>
      </c>
      <c r="C71" s="9">
        <v>2</v>
      </c>
      <c r="D71" s="10">
        <v>3</v>
      </c>
      <c r="E71" s="11" t="s">
        <v>36</v>
      </c>
      <c r="F71" s="12">
        <v>240</v>
      </c>
      <c r="G71" s="224">
        <f>'Приложение 3'!F71</f>
        <v>15</v>
      </c>
      <c r="H71" s="224">
        <f>'Приложение 3'!G71</f>
        <v>28.08</v>
      </c>
      <c r="I71" s="226">
        <f>'Приложение 3'!H71</f>
        <v>28.2</v>
      </c>
      <c r="J71" s="8"/>
    </row>
    <row r="72" spans="1:10" ht="30.75" customHeight="1" x14ac:dyDescent="0.2">
      <c r="A72" s="105" t="s">
        <v>37</v>
      </c>
      <c r="B72" s="103" t="s">
        <v>164</v>
      </c>
      <c r="C72" s="3">
        <v>3</v>
      </c>
      <c r="D72" s="10"/>
      <c r="E72" s="11"/>
      <c r="F72" s="12"/>
      <c r="G72" s="88">
        <f t="shared" ref="G72:I74" si="25">G73</f>
        <v>60</v>
      </c>
      <c r="H72" s="88">
        <f t="shared" si="25"/>
        <v>30</v>
      </c>
      <c r="I72" s="7">
        <f>I73</f>
        <v>60</v>
      </c>
      <c r="J72" s="8"/>
    </row>
    <row r="73" spans="1:10" ht="32.25" customHeight="1" x14ac:dyDescent="0.2">
      <c r="A73" s="105" t="s">
        <v>162</v>
      </c>
      <c r="B73" s="103" t="s">
        <v>164</v>
      </c>
      <c r="C73" s="3">
        <v>3</v>
      </c>
      <c r="D73" s="4">
        <v>10</v>
      </c>
      <c r="E73" s="5" t="s">
        <v>7</v>
      </c>
      <c r="F73" s="6" t="s">
        <v>7</v>
      </c>
      <c r="G73" s="88">
        <f t="shared" si="25"/>
        <v>60</v>
      </c>
      <c r="H73" s="88">
        <f t="shared" si="25"/>
        <v>30</v>
      </c>
      <c r="I73" s="7">
        <f>I74</f>
        <v>60</v>
      </c>
      <c r="J73" s="8"/>
    </row>
    <row r="74" spans="1:10" ht="18" customHeight="1" x14ac:dyDescent="0.2">
      <c r="A74" s="105" t="s">
        <v>157</v>
      </c>
      <c r="B74" s="102" t="s">
        <v>164</v>
      </c>
      <c r="C74" s="9">
        <v>3</v>
      </c>
      <c r="D74" s="10">
        <v>10</v>
      </c>
      <c r="E74" s="11" t="s">
        <v>10</v>
      </c>
      <c r="F74" s="12"/>
      <c r="G74" s="89">
        <f>G75</f>
        <v>60</v>
      </c>
      <c r="H74" s="89">
        <f t="shared" si="25"/>
        <v>30</v>
      </c>
      <c r="I74" s="13">
        <f t="shared" si="25"/>
        <v>60</v>
      </c>
      <c r="J74" s="8"/>
    </row>
    <row r="75" spans="1:10" ht="48" customHeight="1" x14ac:dyDescent="0.2">
      <c r="A75" s="35" t="s">
        <v>38</v>
      </c>
      <c r="B75" s="102" t="s">
        <v>164</v>
      </c>
      <c r="C75" s="9">
        <v>3</v>
      </c>
      <c r="D75" s="10">
        <v>10</v>
      </c>
      <c r="E75" s="11" t="s">
        <v>158</v>
      </c>
      <c r="F75" s="12"/>
      <c r="G75" s="89">
        <f t="shared" ref="G75:H76" si="26">G76</f>
        <v>60</v>
      </c>
      <c r="H75" s="89">
        <f t="shared" si="26"/>
        <v>30</v>
      </c>
      <c r="I75" s="13">
        <f>I76</f>
        <v>60</v>
      </c>
      <c r="J75" s="8"/>
    </row>
    <row r="76" spans="1:10" ht="32.1" customHeight="1" x14ac:dyDescent="0.2">
      <c r="A76" s="35" t="s">
        <v>86</v>
      </c>
      <c r="B76" s="102" t="s">
        <v>164</v>
      </c>
      <c r="C76" s="9">
        <v>3</v>
      </c>
      <c r="D76" s="10">
        <v>10</v>
      </c>
      <c r="E76" s="11" t="s">
        <v>158</v>
      </c>
      <c r="F76" s="12">
        <v>200</v>
      </c>
      <c r="G76" s="89">
        <f t="shared" si="26"/>
        <v>60</v>
      </c>
      <c r="H76" s="89">
        <f t="shared" si="26"/>
        <v>30</v>
      </c>
      <c r="I76" s="13">
        <f>I77</f>
        <v>60</v>
      </c>
      <c r="J76" s="8"/>
    </row>
    <row r="77" spans="1:10" ht="32.1" customHeight="1" x14ac:dyDescent="0.2">
      <c r="A77" s="106" t="s">
        <v>17</v>
      </c>
      <c r="B77" s="102" t="s">
        <v>164</v>
      </c>
      <c r="C77" s="9">
        <v>3</v>
      </c>
      <c r="D77" s="10">
        <v>10</v>
      </c>
      <c r="E77" s="11" t="s">
        <v>158</v>
      </c>
      <c r="F77" s="12">
        <v>240</v>
      </c>
      <c r="G77" s="222">
        <f>'Приложение 3'!F77</f>
        <v>60</v>
      </c>
      <c r="H77" s="222">
        <f>'Приложение 3'!G77</f>
        <v>30</v>
      </c>
      <c r="I77" s="223">
        <f>'Приложение 3'!H77</f>
        <v>60</v>
      </c>
      <c r="J77" s="8"/>
    </row>
    <row r="78" spans="1:10" ht="15.95" customHeight="1" x14ac:dyDescent="0.2">
      <c r="A78" s="107" t="s">
        <v>39</v>
      </c>
      <c r="B78" s="103" t="s">
        <v>164</v>
      </c>
      <c r="C78" s="14">
        <v>4</v>
      </c>
      <c r="D78" s="10"/>
      <c r="E78" s="11"/>
      <c r="F78" s="12"/>
      <c r="G78" s="88">
        <f t="shared" ref="G78:I80" si="27">G79</f>
        <v>1701.7</v>
      </c>
      <c r="H78" s="88">
        <f t="shared" si="27"/>
        <v>1361</v>
      </c>
      <c r="I78" s="7">
        <f>I79</f>
        <v>1879</v>
      </c>
      <c r="J78" s="8"/>
    </row>
    <row r="79" spans="1:10" ht="15.95" customHeight="1" x14ac:dyDescent="0.2">
      <c r="A79" s="107" t="s">
        <v>40</v>
      </c>
      <c r="B79" s="103" t="s">
        <v>164</v>
      </c>
      <c r="C79" s="14">
        <v>4</v>
      </c>
      <c r="D79" s="15">
        <v>9</v>
      </c>
      <c r="E79" s="16" t="s">
        <v>7</v>
      </c>
      <c r="F79" s="17" t="s">
        <v>7</v>
      </c>
      <c r="G79" s="90">
        <f t="shared" si="27"/>
        <v>1701.7</v>
      </c>
      <c r="H79" s="90">
        <f t="shared" si="27"/>
        <v>1361</v>
      </c>
      <c r="I79" s="18">
        <f>I80</f>
        <v>1879</v>
      </c>
      <c r="J79" s="8"/>
    </row>
    <row r="80" spans="1:10" ht="32.1" customHeight="1" x14ac:dyDescent="0.2">
      <c r="A80" s="105" t="s">
        <v>212</v>
      </c>
      <c r="B80" s="103" t="s">
        <v>164</v>
      </c>
      <c r="C80" s="3">
        <v>4</v>
      </c>
      <c r="D80" s="4">
        <v>9</v>
      </c>
      <c r="E80" s="5" t="s">
        <v>41</v>
      </c>
      <c r="F80" s="17"/>
      <c r="G80" s="90">
        <f>G81</f>
        <v>1701.7</v>
      </c>
      <c r="H80" s="90">
        <f t="shared" si="27"/>
        <v>1361</v>
      </c>
      <c r="I80" s="90">
        <f t="shared" si="27"/>
        <v>1879</v>
      </c>
      <c r="J80" s="8"/>
    </row>
    <row r="81" spans="1:10" ht="32.1" customHeight="1" x14ac:dyDescent="0.2">
      <c r="A81" s="35" t="s">
        <v>208</v>
      </c>
      <c r="B81" s="102" t="s">
        <v>211</v>
      </c>
      <c r="C81" s="9">
        <v>4</v>
      </c>
      <c r="D81" s="10">
        <v>9</v>
      </c>
      <c r="E81" s="84" t="s">
        <v>213</v>
      </c>
      <c r="F81" s="17"/>
      <c r="G81" s="91">
        <f t="shared" ref="G81:H82" si="28">G82</f>
        <v>1701.7</v>
      </c>
      <c r="H81" s="91">
        <f t="shared" si="28"/>
        <v>1361</v>
      </c>
      <c r="I81" s="23">
        <f>I82</f>
        <v>1879</v>
      </c>
      <c r="J81" s="8"/>
    </row>
    <row r="82" spans="1:10" ht="32.1" customHeight="1" x14ac:dyDescent="0.2">
      <c r="A82" s="35" t="s">
        <v>86</v>
      </c>
      <c r="B82" s="102" t="s">
        <v>211</v>
      </c>
      <c r="C82" s="9">
        <v>4</v>
      </c>
      <c r="D82" s="10">
        <v>9</v>
      </c>
      <c r="E82" s="84" t="s">
        <v>213</v>
      </c>
      <c r="F82" s="22">
        <v>200</v>
      </c>
      <c r="G82" s="91">
        <f t="shared" si="28"/>
        <v>1701.7</v>
      </c>
      <c r="H82" s="91">
        <f t="shared" si="28"/>
        <v>1361</v>
      </c>
      <c r="I82" s="23">
        <f>I83</f>
        <v>1879</v>
      </c>
      <c r="J82" s="8"/>
    </row>
    <row r="83" spans="1:10" ht="32.1" customHeight="1" x14ac:dyDescent="0.2">
      <c r="A83" s="106" t="s">
        <v>17</v>
      </c>
      <c r="B83" s="102" t="s">
        <v>211</v>
      </c>
      <c r="C83" s="9">
        <v>4</v>
      </c>
      <c r="D83" s="10">
        <v>9</v>
      </c>
      <c r="E83" s="84" t="s">
        <v>213</v>
      </c>
      <c r="F83" s="22">
        <v>240</v>
      </c>
      <c r="G83" s="217">
        <f>'Приложение 3'!F83</f>
        <v>1701.7</v>
      </c>
      <c r="H83" s="217">
        <f>'Приложение 3'!G83</f>
        <v>1361</v>
      </c>
      <c r="I83" s="217">
        <f>'Приложение 3'!H83</f>
        <v>1879</v>
      </c>
      <c r="J83" s="8"/>
    </row>
    <row r="84" spans="1:10" ht="33" hidden="1" customHeight="1" x14ac:dyDescent="0.2">
      <c r="A84" s="105" t="s">
        <v>182</v>
      </c>
      <c r="B84" s="102" t="s">
        <v>164</v>
      </c>
      <c r="C84" s="3">
        <v>4</v>
      </c>
      <c r="D84" s="4">
        <v>9</v>
      </c>
      <c r="E84" s="5" t="s">
        <v>44</v>
      </c>
      <c r="F84" s="17"/>
      <c r="G84" s="90">
        <f t="shared" ref="G84:H86" si="29">G85</f>
        <v>0</v>
      </c>
      <c r="H84" s="90">
        <f t="shared" si="29"/>
        <v>0</v>
      </c>
      <c r="I84" s="18">
        <f>I85</f>
        <v>0</v>
      </c>
      <c r="J84" s="8"/>
    </row>
    <row r="85" spans="1:10" ht="31.5" hidden="1" customHeight="1" x14ac:dyDescent="0.2">
      <c r="A85" s="35" t="s">
        <v>183</v>
      </c>
      <c r="B85" s="102" t="s">
        <v>164</v>
      </c>
      <c r="C85" s="9">
        <v>4</v>
      </c>
      <c r="D85" s="10">
        <v>9</v>
      </c>
      <c r="E85" s="11" t="s">
        <v>45</v>
      </c>
      <c r="F85" s="17"/>
      <c r="G85" s="91">
        <f t="shared" si="29"/>
        <v>0</v>
      </c>
      <c r="H85" s="91">
        <f t="shared" si="29"/>
        <v>0</v>
      </c>
      <c r="I85" s="23">
        <f>I86</f>
        <v>0</v>
      </c>
      <c r="J85" s="8"/>
    </row>
    <row r="86" spans="1:10" ht="32.1" hidden="1" customHeight="1" x14ac:dyDescent="0.2">
      <c r="A86" s="35" t="s">
        <v>86</v>
      </c>
      <c r="B86" s="102" t="s">
        <v>164</v>
      </c>
      <c r="C86" s="9">
        <v>4</v>
      </c>
      <c r="D86" s="10">
        <v>9</v>
      </c>
      <c r="E86" s="11" t="s">
        <v>45</v>
      </c>
      <c r="F86" s="22">
        <v>200</v>
      </c>
      <c r="G86" s="91">
        <f t="shared" si="29"/>
        <v>0</v>
      </c>
      <c r="H86" s="91">
        <f t="shared" si="29"/>
        <v>0</v>
      </c>
      <c r="I86" s="23">
        <f>I87</f>
        <v>0</v>
      </c>
      <c r="J86" s="8"/>
    </row>
    <row r="87" spans="1:10" ht="32.1" hidden="1" customHeight="1" x14ac:dyDescent="0.2">
      <c r="A87" s="106" t="s">
        <v>17</v>
      </c>
      <c r="B87" s="102" t="s">
        <v>164</v>
      </c>
      <c r="C87" s="9">
        <v>4</v>
      </c>
      <c r="D87" s="10">
        <v>9</v>
      </c>
      <c r="E87" s="11" t="s">
        <v>45</v>
      </c>
      <c r="F87" s="22">
        <v>240</v>
      </c>
      <c r="G87" s="217">
        <f>'Приложение 3'!F94</f>
        <v>0</v>
      </c>
      <c r="H87" s="217">
        <f>'Приложение 3'!G94</f>
        <v>0</v>
      </c>
      <c r="I87" s="218">
        <f>'Приложение 3'!H94</f>
        <v>0</v>
      </c>
      <c r="J87" s="8"/>
    </row>
    <row r="88" spans="1:10" ht="15.95" customHeight="1" x14ac:dyDescent="0.2">
      <c r="A88" s="107" t="s">
        <v>46</v>
      </c>
      <c r="B88" s="103" t="s">
        <v>164</v>
      </c>
      <c r="C88" s="14">
        <v>5</v>
      </c>
      <c r="D88" s="15" t="s">
        <v>7</v>
      </c>
      <c r="E88" s="16" t="s">
        <v>7</v>
      </c>
      <c r="F88" s="17" t="s">
        <v>7</v>
      </c>
      <c r="G88" s="90">
        <f t="shared" ref="G88:H89" si="30">G89</f>
        <v>906.1</v>
      </c>
      <c r="H88" s="90">
        <f t="shared" si="30"/>
        <v>230</v>
      </c>
      <c r="I88" s="18">
        <f>I89</f>
        <v>200</v>
      </c>
      <c r="J88" s="8"/>
    </row>
    <row r="89" spans="1:10" ht="15.95" customHeight="1" x14ac:dyDescent="0.2">
      <c r="A89" s="107" t="s">
        <v>47</v>
      </c>
      <c r="B89" s="103" t="s">
        <v>164</v>
      </c>
      <c r="C89" s="3">
        <v>5</v>
      </c>
      <c r="D89" s="4">
        <v>3</v>
      </c>
      <c r="E89" s="5"/>
      <c r="F89" s="6"/>
      <c r="G89" s="88">
        <f t="shared" si="30"/>
        <v>906.1</v>
      </c>
      <c r="H89" s="88">
        <f t="shared" si="30"/>
        <v>230</v>
      </c>
      <c r="I89" s="7">
        <f>I90</f>
        <v>200</v>
      </c>
      <c r="J89" s="8"/>
    </row>
    <row r="90" spans="1:10" ht="32.1" customHeight="1" x14ac:dyDescent="0.2">
      <c r="A90" s="105" t="s">
        <v>91</v>
      </c>
      <c r="B90" s="103" t="s">
        <v>164</v>
      </c>
      <c r="C90" s="3">
        <v>5</v>
      </c>
      <c r="D90" s="4">
        <v>3</v>
      </c>
      <c r="E90" s="5" t="s">
        <v>48</v>
      </c>
      <c r="F90" s="6" t="s">
        <v>7</v>
      </c>
      <c r="G90" s="88">
        <f t="shared" ref="G90:H90" si="31">G91+G95+G99+G105</f>
        <v>906.1</v>
      </c>
      <c r="H90" s="88">
        <f t="shared" si="31"/>
        <v>230</v>
      </c>
      <c r="I90" s="7">
        <f>I91+I95+I99+I105</f>
        <v>200</v>
      </c>
      <c r="J90" s="8"/>
    </row>
    <row r="91" spans="1:10" ht="46.5" customHeight="1" x14ac:dyDescent="0.2">
      <c r="A91" s="105" t="s">
        <v>90</v>
      </c>
      <c r="B91" s="103" t="s">
        <v>164</v>
      </c>
      <c r="C91" s="3">
        <v>5</v>
      </c>
      <c r="D91" s="4">
        <v>3</v>
      </c>
      <c r="E91" s="5" t="s">
        <v>49</v>
      </c>
      <c r="F91" s="6"/>
      <c r="G91" s="88">
        <f t="shared" ref="G91:H93" si="32">G92</f>
        <v>795.5</v>
      </c>
      <c r="H91" s="88">
        <f t="shared" si="32"/>
        <v>100</v>
      </c>
      <c r="I91" s="7">
        <f>I92</f>
        <v>100</v>
      </c>
      <c r="J91" s="8"/>
    </row>
    <row r="92" spans="1:10" ht="33.75" customHeight="1" x14ac:dyDescent="0.2">
      <c r="A92" s="35" t="s">
        <v>184</v>
      </c>
      <c r="B92" s="102" t="s">
        <v>164</v>
      </c>
      <c r="C92" s="9">
        <v>5</v>
      </c>
      <c r="D92" s="10">
        <v>3</v>
      </c>
      <c r="E92" s="11" t="s">
        <v>50</v>
      </c>
      <c r="F92" s="12"/>
      <c r="G92" s="89">
        <f t="shared" si="32"/>
        <v>795.5</v>
      </c>
      <c r="H92" s="89">
        <f t="shared" si="32"/>
        <v>100</v>
      </c>
      <c r="I92" s="13">
        <f>I93</f>
        <v>100</v>
      </c>
      <c r="J92" s="8"/>
    </row>
    <row r="93" spans="1:10" ht="32.1" customHeight="1" x14ac:dyDescent="0.2">
      <c r="A93" s="35" t="s">
        <v>86</v>
      </c>
      <c r="B93" s="102" t="s">
        <v>164</v>
      </c>
      <c r="C93" s="9">
        <v>5</v>
      </c>
      <c r="D93" s="10">
        <v>3</v>
      </c>
      <c r="E93" s="11" t="s">
        <v>50</v>
      </c>
      <c r="F93" s="12">
        <v>200</v>
      </c>
      <c r="G93" s="89">
        <f t="shared" si="32"/>
        <v>795.5</v>
      </c>
      <c r="H93" s="89">
        <f t="shared" si="32"/>
        <v>100</v>
      </c>
      <c r="I93" s="13">
        <f>I94</f>
        <v>100</v>
      </c>
      <c r="J93" s="8"/>
    </row>
    <row r="94" spans="1:10" ht="32.1" customHeight="1" x14ac:dyDescent="0.2">
      <c r="A94" s="35" t="s">
        <v>17</v>
      </c>
      <c r="B94" s="102" t="s">
        <v>164</v>
      </c>
      <c r="C94" s="9">
        <v>5</v>
      </c>
      <c r="D94" s="10">
        <v>3</v>
      </c>
      <c r="E94" s="11" t="s">
        <v>50</v>
      </c>
      <c r="F94" s="12">
        <v>240</v>
      </c>
      <c r="G94" s="224">
        <f>'Приложение 3'!F101</f>
        <v>795.5</v>
      </c>
      <c r="H94" s="224">
        <f>'Приложение 3'!G101</f>
        <v>100</v>
      </c>
      <c r="I94" s="225">
        <f>'Приложение 3'!H101</f>
        <v>100</v>
      </c>
      <c r="J94" s="8"/>
    </row>
    <row r="95" spans="1:10" ht="32.1" hidden="1" customHeight="1" x14ac:dyDescent="0.2">
      <c r="A95" s="105" t="s">
        <v>92</v>
      </c>
      <c r="B95" s="102" t="s">
        <v>164</v>
      </c>
      <c r="C95" s="3">
        <v>5</v>
      </c>
      <c r="D95" s="4">
        <v>3</v>
      </c>
      <c r="E95" s="5" t="s">
        <v>51</v>
      </c>
      <c r="F95" s="6"/>
      <c r="G95" s="88">
        <f t="shared" ref="G95:H97" si="33">G96</f>
        <v>0</v>
      </c>
      <c r="H95" s="88">
        <f t="shared" si="33"/>
        <v>0</v>
      </c>
      <c r="I95" s="7">
        <f>I96</f>
        <v>0</v>
      </c>
      <c r="J95" s="8"/>
    </row>
    <row r="96" spans="1:10" ht="32.25" hidden="1" customHeight="1" x14ac:dyDescent="0.2">
      <c r="A96" s="35" t="s">
        <v>186</v>
      </c>
      <c r="B96" s="102" t="s">
        <v>164</v>
      </c>
      <c r="C96" s="9">
        <v>5</v>
      </c>
      <c r="D96" s="10">
        <v>3</v>
      </c>
      <c r="E96" s="11" t="s">
        <v>52</v>
      </c>
      <c r="F96" s="12"/>
      <c r="G96" s="89">
        <f t="shared" si="33"/>
        <v>0</v>
      </c>
      <c r="H96" s="89">
        <f t="shared" si="33"/>
        <v>0</v>
      </c>
      <c r="I96" s="13">
        <f>I97</f>
        <v>0</v>
      </c>
      <c r="J96" s="8"/>
    </row>
    <row r="97" spans="1:10" ht="32.1" hidden="1" customHeight="1" x14ac:dyDescent="0.2">
      <c r="A97" s="35" t="s">
        <v>86</v>
      </c>
      <c r="B97" s="102" t="s">
        <v>164</v>
      </c>
      <c r="C97" s="9">
        <v>5</v>
      </c>
      <c r="D97" s="10">
        <v>3</v>
      </c>
      <c r="E97" s="11" t="s">
        <v>52</v>
      </c>
      <c r="F97" s="12">
        <v>200</v>
      </c>
      <c r="G97" s="89">
        <f t="shared" si="33"/>
        <v>0</v>
      </c>
      <c r="H97" s="89">
        <f t="shared" si="33"/>
        <v>0</v>
      </c>
      <c r="I97" s="13">
        <f>I98</f>
        <v>0</v>
      </c>
      <c r="J97" s="8"/>
    </row>
    <row r="98" spans="1:10" ht="32.1" hidden="1" customHeight="1" x14ac:dyDescent="0.2">
      <c r="A98" s="35" t="s">
        <v>17</v>
      </c>
      <c r="B98" s="102" t="s">
        <v>164</v>
      </c>
      <c r="C98" s="9">
        <v>5</v>
      </c>
      <c r="D98" s="10">
        <v>3</v>
      </c>
      <c r="E98" s="11" t="s">
        <v>52</v>
      </c>
      <c r="F98" s="12">
        <v>240</v>
      </c>
      <c r="G98" s="222">
        <f>'Приложение 3'!F105</f>
        <v>0</v>
      </c>
      <c r="H98" s="222">
        <f>'Приложение 3'!G105</f>
        <v>0</v>
      </c>
      <c r="I98" s="223">
        <f>'Приложение 3'!H105</f>
        <v>0</v>
      </c>
      <c r="J98" s="8"/>
    </row>
    <row r="99" spans="1:10" ht="48" customHeight="1" x14ac:dyDescent="0.2">
      <c r="A99" s="105" t="s">
        <v>93</v>
      </c>
      <c r="B99" s="103" t="s">
        <v>164</v>
      </c>
      <c r="C99" s="3">
        <v>5</v>
      </c>
      <c r="D99" s="4">
        <v>3</v>
      </c>
      <c r="E99" s="5" t="s">
        <v>53</v>
      </c>
      <c r="F99" s="6"/>
      <c r="G99" s="88">
        <f t="shared" ref="G99:H101" si="34">G100</f>
        <v>30</v>
      </c>
      <c r="H99" s="88">
        <f t="shared" si="34"/>
        <v>50</v>
      </c>
      <c r="I99" s="7">
        <f>I100</f>
        <v>50</v>
      </c>
      <c r="J99" s="8"/>
    </row>
    <row r="100" spans="1:10" ht="33.75" customHeight="1" x14ac:dyDescent="0.2">
      <c r="A100" s="35" t="s">
        <v>185</v>
      </c>
      <c r="B100" s="102" t="s">
        <v>164</v>
      </c>
      <c r="C100" s="9">
        <v>5</v>
      </c>
      <c r="D100" s="10">
        <v>3</v>
      </c>
      <c r="E100" s="11" t="s">
        <v>54</v>
      </c>
      <c r="F100" s="12"/>
      <c r="G100" s="89">
        <f>G101+G103</f>
        <v>30</v>
      </c>
      <c r="H100" s="89">
        <f t="shared" ref="H100:I100" si="35">H101+H103</f>
        <v>50</v>
      </c>
      <c r="I100" s="13">
        <f t="shared" si="35"/>
        <v>50</v>
      </c>
      <c r="J100" s="8"/>
    </row>
    <row r="101" spans="1:10" ht="32.1" customHeight="1" x14ac:dyDescent="0.2">
      <c r="A101" s="35" t="s">
        <v>86</v>
      </c>
      <c r="B101" s="102" t="s">
        <v>164</v>
      </c>
      <c r="C101" s="9">
        <v>5</v>
      </c>
      <c r="D101" s="10">
        <v>3</v>
      </c>
      <c r="E101" s="11" t="s">
        <v>54</v>
      </c>
      <c r="F101" s="12">
        <v>200</v>
      </c>
      <c r="G101" s="89">
        <f t="shared" si="34"/>
        <v>30</v>
      </c>
      <c r="H101" s="89">
        <f t="shared" si="34"/>
        <v>50</v>
      </c>
      <c r="I101" s="13">
        <f>I102</f>
        <v>50</v>
      </c>
      <c r="J101" s="8"/>
    </row>
    <row r="102" spans="1:10" ht="32.1" customHeight="1" x14ac:dyDescent="0.2">
      <c r="A102" s="35" t="s">
        <v>17</v>
      </c>
      <c r="B102" s="102" t="s">
        <v>164</v>
      </c>
      <c r="C102" s="9">
        <v>5</v>
      </c>
      <c r="D102" s="10">
        <v>3</v>
      </c>
      <c r="E102" s="11" t="s">
        <v>54</v>
      </c>
      <c r="F102" s="12">
        <v>240</v>
      </c>
      <c r="G102" s="222">
        <f>'Приложение 3'!F109</f>
        <v>30</v>
      </c>
      <c r="H102" s="222">
        <f>'Приложение 3'!G109</f>
        <v>50</v>
      </c>
      <c r="I102" s="223">
        <f>'Приложение 3'!H109</f>
        <v>50</v>
      </c>
      <c r="J102" s="8"/>
    </row>
    <row r="103" spans="1:10" ht="18" hidden="1" customHeight="1" x14ac:dyDescent="0.2">
      <c r="A103" s="35" t="s">
        <v>18</v>
      </c>
      <c r="B103" s="102" t="s">
        <v>164</v>
      </c>
      <c r="C103" s="9">
        <v>5</v>
      </c>
      <c r="D103" s="10">
        <v>3</v>
      </c>
      <c r="E103" s="11" t="s">
        <v>54</v>
      </c>
      <c r="F103" s="12">
        <v>800</v>
      </c>
      <c r="G103" s="89">
        <f>G104</f>
        <v>0</v>
      </c>
      <c r="H103" s="89">
        <f t="shared" ref="H103:I103" si="36">H104</f>
        <v>0</v>
      </c>
      <c r="I103" s="13">
        <f t="shared" si="36"/>
        <v>0</v>
      </c>
      <c r="J103" s="8"/>
    </row>
    <row r="104" spans="1:10" ht="19.5" hidden="1" customHeight="1" x14ac:dyDescent="0.2">
      <c r="A104" s="85" t="s">
        <v>19</v>
      </c>
      <c r="B104" s="102" t="s">
        <v>164</v>
      </c>
      <c r="C104" s="9">
        <v>5</v>
      </c>
      <c r="D104" s="10">
        <v>3</v>
      </c>
      <c r="E104" s="11" t="s">
        <v>54</v>
      </c>
      <c r="F104" s="12">
        <v>850</v>
      </c>
      <c r="G104" s="222"/>
      <c r="H104" s="222"/>
      <c r="I104" s="223"/>
      <c r="J104" s="8"/>
    </row>
    <row r="105" spans="1:10" ht="48" customHeight="1" x14ac:dyDescent="0.2">
      <c r="A105" s="105" t="s">
        <v>94</v>
      </c>
      <c r="B105" s="103" t="s">
        <v>164</v>
      </c>
      <c r="C105" s="3">
        <v>5</v>
      </c>
      <c r="D105" s="4">
        <v>3</v>
      </c>
      <c r="E105" s="5" t="s">
        <v>55</v>
      </c>
      <c r="F105" s="6"/>
      <c r="G105" s="88">
        <f t="shared" ref="G105:H107" si="37">G106</f>
        <v>80.599999999999994</v>
      </c>
      <c r="H105" s="88">
        <f t="shared" si="37"/>
        <v>80</v>
      </c>
      <c r="I105" s="7">
        <f>I106</f>
        <v>50</v>
      </c>
      <c r="J105" s="8"/>
    </row>
    <row r="106" spans="1:10" ht="33" customHeight="1" x14ac:dyDescent="0.2">
      <c r="A106" s="35" t="s">
        <v>187</v>
      </c>
      <c r="B106" s="102" t="s">
        <v>164</v>
      </c>
      <c r="C106" s="20">
        <v>5</v>
      </c>
      <c r="D106" s="20">
        <v>3</v>
      </c>
      <c r="E106" s="84" t="s">
        <v>56</v>
      </c>
      <c r="F106" s="22"/>
      <c r="G106" s="91">
        <f t="shared" si="37"/>
        <v>80.599999999999994</v>
      </c>
      <c r="H106" s="91">
        <f t="shared" si="37"/>
        <v>80</v>
      </c>
      <c r="I106" s="13">
        <f>I107</f>
        <v>50</v>
      </c>
      <c r="J106" s="8"/>
    </row>
    <row r="107" spans="1:10" ht="32.1" customHeight="1" x14ac:dyDescent="0.2">
      <c r="A107" s="85" t="s">
        <v>86</v>
      </c>
      <c r="B107" s="102" t="s">
        <v>164</v>
      </c>
      <c r="C107" s="20">
        <v>5</v>
      </c>
      <c r="D107" s="20">
        <v>3</v>
      </c>
      <c r="E107" s="84" t="s">
        <v>56</v>
      </c>
      <c r="F107" s="22">
        <v>200</v>
      </c>
      <c r="G107" s="91">
        <f t="shared" si="37"/>
        <v>80.599999999999994</v>
      </c>
      <c r="H107" s="91">
        <f t="shared" si="37"/>
        <v>80</v>
      </c>
      <c r="I107" s="13">
        <f>I108</f>
        <v>50</v>
      </c>
      <c r="J107" s="8"/>
    </row>
    <row r="108" spans="1:10" ht="32.1" customHeight="1" x14ac:dyDescent="0.2">
      <c r="A108" s="85" t="s">
        <v>17</v>
      </c>
      <c r="B108" s="102" t="s">
        <v>164</v>
      </c>
      <c r="C108" s="20">
        <v>5</v>
      </c>
      <c r="D108" s="20">
        <v>3</v>
      </c>
      <c r="E108" s="84" t="s">
        <v>56</v>
      </c>
      <c r="F108" s="22">
        <v>240</v>
      </c>
      <c r="G108" s="217">
        <f>'Приложение 3'!F115</f>
        <v>80.599999999999994</v>
      </c>
      <c r="H108" s="217">
        <f>'Приложение 3'!G115</f>
        <v>80</v>
      </c>
      <c r="I108" s="223">
        <f>'Приложение 3'!H115</f>
        <v>50</v>
      </c>
      <c r="J108" s="8"/>
    </row>
    <row r="109" spans="1:10" ht="15.95" hidden="1" customHeight="1" x14ac:dyDescent="0.2">
      <c r="A109" s="116" t="s">
        <v>57</v>
      </c>
      <c r="B109" s="102" t="s">
        <v>164</v>
      </c>
      <c r="C109" s="41">
        <v>7</v>
      </c>
      <c r="D109" s="41">
        <v>7</v>
      </c>
      <c r="E109" s="84"/>
      <c r="F109" s="22"/>
      <c r="G109" s="90">
        <f t="shared" ref="G109:H112" si="38">G110</f>
        <v>0</v>
      </c>
      <c r="H109" s="90">
        <f t="shared" si="38"/>
        <v>0</v>
      </c>
      <c r="I109" s="7">
        <f>I110</f>
        <v>0</v>
      </c>
      <c r="J109" s="8"/>
    </row>
    <row r="110" spans="1:10" ht="15.95" hidden="1" customHeight="1" x14ac:dyDescent="0.2">
      <c r="A110" s="85" t="s">
        <v>9</v>
      </c>
      <c r="B110" s="102" t="s">
        <v>164</v>
      </c>
      <c r="C110" s="20">
        <v>7</v>
      </c>
      <c r="D110" s="20">
        <v>7</v>
      </c>
      <c r="E110" s="84" t="s">
        <v>10</v>
      </c>
      <c r="F110" s="22"/>
      <c r="G110" s="91">
        <f t="shared" si="38"/>
        <v>0</v>
      </c>
      <c r="H110" s="91">
        <f t="shared" si="38"/>
        <v>0</v>
      </c>
      <c r="I110" s="23">
        <f>I111</f>
        <v>0</v>
      </c>
      <c r="J110" s="8"/>
    </row>
    <row r="111" spans="1:10" ht="32.1" hidden="1" customHeight="1" x14ac:dyDescent="0.2">
      <c r="A111" s="85" t="s">
        <v>58</v>
      </c>
      <c r="B111" s="102" t="s">
        <v>164</v>
      </c>
      <c r="C111" s="51">
        <v>7</v>
      </c>
      <c r="D111" s="51">
        <v>7</v>
      </c>
      <c r="E111" s="84" t="s">
        <v>59</v>
      </c>
      <c r="F111" s="22"/>
      <c r="G111" s="91">
        <f t="shared" si="38"/>
        <v>0</v>
      </c>
      <c r="H111" s="91">
        <f t="shared" si="38"/>
        <v>0</v>
      </c>
      <c r="I111" s="18">
        <f>I112</f>
        <v>0</v>
      </c>
      <c r="J111" s="8"/>
    </row>
    <row r="112" spans="1:10" ht="32.1" hidden="1" customHeight="1" x14ac:dyDescent="0.2">
      <c r="A112" s="85" t="s">
        <v>86</v>
      </c>
      <c r="B112" s="102" t="s">
        <v>164</v>
      </c>
      <c r="C112" s="51">
        <v>7</v>
      </c>
      <c r="D112" s="51">
        <v>7</v>
      </c>
      <c r="E112" s="84" t="s">
        <v>59</v>
      </c>
      <c r="F112" s="22">
        <v>200</v>
      </c>
      <c r="G112" s="91">
        <f t="shared" si="38"/>
        <v>0</v>
      </c>
      <c r="H112" s="91">
        <f t="shared" si="38"/>
        <v>0</v>
      </c>
      <c r="I112" s="23">
        <f>I113</f>
        <v>0</v>
      </c>
      <c r="J112" s="8"/>
    </row>
    <row r="113" spans="1:10" ht="32.1" hidden="1" customHeight="1" x14ac:dyDescent="0.2">
      <c r="A113" s="113" t="s">
        <v>17</v>
      </c>
      <c r="B113" s="102" t="s">
        <v>164</v>
      </c>
      <c r="C113" s="51">
        <v>7</v>
      </c>
      <c r="D113" s="51">
        <v>7</v>
      </c>
      <c r="E113" s="84" t="s">
        <v>59</v>
      </c>
      <c r="F113" s="22">
        <v>240</v>
      </c>
      <c r="G113" s="217">
        <f>'Приложение 3'!F120</f>
        <v>0</v>
      </c>
      <c r="H113" s="217">
        <f>'Приложение 3'!G120</f>
        <v>0</v>
      </c>
      <c r="I113" s="218">
        <f>'Приложение 3'!H120</f>
        <v>0</v>
      </c>
      <c r="J113" s="8"/>
    </row>
    <row r="114" spans="1:10" ht="15.95" customHeight="1" x14ac:dyDescent="0.2">
      <c r="A114" s="116" t="s">
        <v>60</v>
      </c>
      <c r="B114" s="103" t="s">
        <v>164</v>
      </c>
      <c r="C114" s="41">
        <v>8</v>
      </c>
      <c r="D114" s="41" t="s">
        <v>7</v>
      </c>
      <c r="E114" s="64" t="s">
        <v>7</v>
      </c>
      <c r="F114" s="45" t="s">
        <v>7</v>
      </c>
      <c r="G114" s="94">
        <f t="shared" ref="G114:H115" si="39">G115</f>
        <v>3532.5</v>
      </c>
      <c r="H114" s="94">
        <f t="shared" si="39"/>
        <v>2050</v>
      </c>
      <c r="I114" s="46">
        <f>I115</f>
        <v>2100</v>
      </c>
      <c r="J114" s="8"/>
    </row>
    <row r="115" spans="1:10" ht="15.95" customHeight="1" x14ac:dyDescent="0.2">
      <c r="A115" s="116" t="s">
        <v>61</v>
      </c>
      <c r="B115" s="103" t="s">
        <v>164</v>
      </c>
      <c r="C115" s="41">
        <v>8</v>
      </c>
      <c r="D115" s="41">
        <v>1</v>
      </c>
      <c r="E115" s="64" t="s">
        <v>7</v>
      </c>
      <c r="F115" s="45" t="s">
        <v>7</v>
      </c>
      <c r="G115" s="94">
        <f t="shared" si="39"/>
        <v>3532.5</v>
      </c>
      <c r="H115" s="94">
        <f t="shared" si="39"/>
        <v>2050</v>
      </c>
      <c r="I115" s="47">
        <f>I116</f>
        <v>2100</v>
      </c>
      <c r="J115" s="8"/>
    </row>
    <row r="116" spans="1:10" ht="32.1" customHeight="1" x14ac:dyDescent="0.2">
      <c r="A116" s="75" t="s">
        <v>95</v>
      </c>
      <c r="B116" s="103" t="s">
        <v>164</v>
      </c>
      <c r="C116" s="15">
        <v>8</v>
      </c>
      <c r="D116" s="15">
        <v>1</v>
      </c>
      <c r="E116" s="39" t="s">
        <v>62</v>
      </c>
      <c r="F116" s="17" t="s">
        <v>7</v>
      </c>
      <c r="G116" s="90">
        <f>G117+G125</f>
        <v>3532.5</v>
      </c>
      <c r="H116" s="90">
        <f t="shared" ref="H116:I116" si="40">H117+H125</f>
        <v>2050</v>
      </c>
      <c r="I116" s="7">
        <f t="shared" si="40"/>
        <v>2100</v>
      </c>
      <c r="J116" s="8"/>
    </row>
    <row r="117" spans="1:10" ht="35.25" customHeight="1" x14ac:dyDescent="0.2">
      <c r="A117" s="85" t="s">
        <v>188</v>
      </c>
      <c r="B117" s="102" t="s">
        <v>164</v>
      </c>
      <c r="C117" s="51">
        <v>8</v>
      </c>
      <c r="D117" s="51">
        <v>1</v>
      </c>
      <c r="E117" s="84" t="s">
        <v>63</v>
      </c>
      <c r="F117" s="52"/>
      <c r="G117" s="96">
        <f t="shared" ref="G117:H117" si="41">G118+G120+G122</f>
        <v>2532.5</v>
      </c>
      <c r="H117" s="96">
        <f t="shared" si="41"/>
        <v>2050</v>
      </c>
      <c r="I117" s="49">
        <f>I118+I120+I122</f>
        <v>2100</v>
      </c>
      <c r="J117" s="8"/>
    </row>
    <row r="118" spans="1:10" ht="63.95" customHeight="1" x14ac:dyDescent="0.2">
      <c r="A118" s="85" t="s">
        <v>13</v>
      </c>
      <c r="B118" s="102" t="s">
        <v>164</v>
      </c>
      <c r="C118" s="51">
        <v>8</v>
      </c>
      <c r="D118" s="51">
        <v>1</v>
      </c>
      <c r="E118" s="84" t="s">
        <v>63</v>
      </c>
      <c r="F118" s="52">
        <v>100</v>
      </c>
      <c r="G118" s="96">
        <f t="shared" ref="G118:H118" si="42">G119</f>
        <v>2432.5</v>
      </c>
      <c r="H118" s="96">
        <f t="shared" si="42"/>
        <v>2000</v>
      </c>
      <c r="I118" s="49">
        <f>I119</f>
        <v>2000</v>
      </c>
      <c r="J118" s="8"/>
    </row>
    <row r="119" spans="1:10" ht="18.75" x14ac:dyDescent="0.2">
      <c r="A119" s="112" t="s">
        <v>64</v>
      </c>
      <c r="B119" s="102" t="s">
        <v>164</v>
      </c>
      <c r="C119" s="42">
        <v>8</v>
      </c>
      <c r="D119" s="43">
        <v>1</v>
      </c>
      <c r="E119" s="11" t="s">
        <v>63</v>
      </c>
      <c r="F119" s="48">
        <v>110</v>
      </c>
      <c r="G119" s="229">
        <f>'Приложение 3'!F126</f>
        <v>2432.5</v>
      </c>
      <c r="H119" s="229">
        <f>'Приложение 3'!G126</f>
        <v>2000</v>
      </c>
      <c r="I119" s="230">
        <f>'Приложение 3'!H126</f>
        <v>2000</v>
      </c>
      <c r="J119" s="8"/>
    </row>
    <row r="120" spans="1:10" ht="32.1" customHeight="1" x14ac:dyDescent="0.2">
      <c r="A120" s="35" t="s">
        <v>86</v>
      </c>
      <c r="B120" s="102" t="s">
        <v>164</v>
      </c>
      <c r="C120" s="50">
        <v>8</v>
      </c>
      <c r="D120" s="51">
        <v>1</v>
      </c>
      <c r="E120" s="11" t="s">
        <v>63</v>
      </c>
      <c r="F120" s="52">
        <v>200</v>
      </c>
      <c r="G120" s="96">
        <f t="shared" ref="G120:H120" si="43">G121</f>
        <v>100</v>
      </c>
      <c r="H120" s="96">
        <f t="shared" si="43"/>
        <v>50</v>
      </c>
      <c r="I120" s="53">
        <f>I121</f>
        <v>100</v>
      </c>
      <c r="J120" s="8"/>
    </row>
    <row r="121" spans="1:10" ht="32.1" customHeight="1" x14ac:dyDescent="0.2">
      <c r="A121" s="113" t="s">
        <v>17</v>
      </c>
      <c r="B121" s="102" t="s">
        <v>164</v>
      </c>
      <c r="C121" s="54">
        <v>8</v>
      </c>
      <c r="D121" s="55">
        <v>1</v>
      </c>
      <c r="E121" s="11" t="s">
        <v>63</v>
      </c>
      <c r="F121" s="56">
        <v>240</v>
      </c>
      <c r="G121" s="234">
        <f>'Приложение 3'!F128</f>
        <v>100</v>
      </c>
      <c r="H121" s="234">
        <f>'Приложение 3'!G128</f>
        <v>50</v>
      </c>
      <c r="I121" s="235">
        <f>'Приложение 3'!H128</f>
        <v>100</v>
      </c>
      <c r="J121" s="8"/>
    </row>
    <row r="122" spans="1:10" ht="15.95" customHeight="1" x14ac:dyDescent="0.2">
      <c r="A122" s="85" t="s">
        <v>18</v>
      </c>
      <c r="B122" s="102" t="s">
        <v>164</v>
      </c>
      <c r="C122" s="42">
        <v>8</v>
      </c>
      <c r="D122" s="43">
        <v>1</v>
      </c>
      <c r="E122" s="11" t="s">
        <v>63</v>
      </c>
      <c r="F122" s="48">
        <v>800</v>
      </c>
      <c r="G122" s="95">
        <f>G124+G123</f>
        <v>0</v>
      </c>
      <c r="H122" s="95">
        <f t="shared" ref="H122" si="44">H124</f>
        <v>0</v>
      </c>
      <c r="I122" s="49">
        <f>I124</f>
        <v>0</v>
      </c>
      <c r="J122" s="8"/>
    </row>
    <row r="123" spans="1:10" ht="15.95" hidden="1" customHeight="1" x14ac:dyDescent="0.2">
      <c r="A123" s="85" t="s">
        <v>160</v>
      </c>
      <c r="B123" s="102" t="s">
        <v>164</v>
      </c>
      <c r="C123" s="42">
        <v>8</v>
      </c>
      <c r="D123" s="43">
        <v>1</v>
      </c>
      <c r="E123" s="11" t="s">
        <v>63</v>
      </c>
      <c r="F123" s="48">
        <v>830</v>
      </c>
      <c r="G123" s="229">
        <v>0</v>
      </c>
      <c r="H123" s="229">
        <v>0</v>
      </c>
      <c r="I123" s="230">
        <v>0</v>
      </c>
      <c r="J123" s="8"/>
    </row>
    <row r="124" spans="1:10" ht="15.95" customHeight="1" x14ac:dyDescent="0.2">
      <c r="A124" s="85" t="s">
        <v>19</v>
      </c>
      <c r="B124" s="102" t="s">
        <v>164</v>
      </c>
      <c r="C124" s="42">
        <v>8</v>
      </c>
      <c r="D124" s="43">
        <v>1</v>
      </c>
      <c r="E124" s="11" t="s">
        <v>63</v>
      </c>
      <c r="F124" s="48">
        <v>850</v>
      </c>
      <c r="G124" s="229">
        <f>'Приложение 3'!F131</f>
        <v>0</v>
      </c>
      <c r="H124" s="229">
        <f>'Приложение 3'!G131</f>
        <v>0</v>
      </c>
      <c r="I124" s="230">
        <f>'Приложение 3'!H131</f>
        <v>0</v>
      </c>
      <c r="J124" s="8"/>
    </row>
    <row r="125" spans="1:10" ht="18.75" customHeight="1" x14ac:dyDescent="0.2">
      <c r="A125" s="35" t="s">
        <v>177</v>
      </c>
      <c r="B125" s="102" t="s">
        <v>164</v>
      </c>
      <c r="C125" s="50">
        <v>8</v>
      </c>
      <c r="D125" s="51">
        <v>1</v>
      </c>
      <c r="E125" s="11" t="s">
        <v>65</v>
      </c>
      <c r="F125" s="52"/>
      <c r="G125" s="96">
        <f t="shared" ref="G125:H126" si="45">G126</f>
        <v>1000</v>
      </c>
      <c r="H125" s="96">
        <f t="shared" si="45"/>
        <v>0</v>
      </c>
      <c r="I125" s="53">
        <f>I126</f>
        <v>0</v>
      </c>
      <c r="J125" s="8"/>
    </row>
    <row r="126" spans="1:10" ht="63.95" customHeight="1" x14ac:dyDescent="0.2">
      <c r="A126" s="85" t="s">
        <v>13</v>
      </c>
      <c r="B126" s="102" t="s">
        <v>164</v>
      </c>
      <c r="C126" s="50">
        <v>8</v>
      </c>
      <c r="D126" s="51">
        <v>1</v>
      </c>
      <c r="E126" s="11" t="s">
        <v>65</v>
      </c>
      <c r="F126" s="52">
        <v>100</v>
      </c>
      <c r="G126" s="96">
        <f t="shared" si="45"/>
        <v>1000</v>
      </c>
      <c r="H126" s="96">
        <f t="shared" si="45"/>
        <v>0</v>
      </c>
      <c r="I126" s="53">
        <f>I127</f>
        <v>0</v>
      </c>
      <c r="J126" s="8"/>
    </row>
    <row r="127" spans="1:10" ht="15.95" customHeight="1" x14ac:dyDescent="0.2">
      <c r="A127" s="112" t="s">
        <v>64</v>
      </c>
      <c r="B127" s="102" t="s">
        <v>164</v>
      </c>
      <c r="C127" s="50">
        <v>8</v>
      </c>
      <c r="D127" s="51">
        <v>1</v>
      </c>
      <c r="E127" s="11" t="s">
        <v>65</v>
      </c>
      <c r="F127" s="52">
        <v>110</v>
      </c>
      <c r="G127" s="227">
        <f>'Приложение 3'!F134</f>
        <v>1000</v>
      </c>
      <c r="H127" s="227">
        <f>'Приложение 3'!G134</f>
        <v>0</v>
      </c>
      <c r="I127" s="228">
        <f>'Приложение 3'!H134</f>
        <v>0</v>
      </c>
      <c r="J127" s="8"/>
    </row>
    <row r="128" spans="1:10" ht="15.95" customHeight="1" x14ac:dyDescent="0.2">
      <c r="A128" s="107" t="s">
        <v>67</v>
      </c>
      <c r="B128" s="103" t="s">
        <v>164</v>
      </c>
      <c r="C128" s="40">
        <v>10</v>
      </c>
      <c r="D128" s="51"/>
      <c r="E128" s="11"/>
      <c r="F128" s="52"/>
      <c r="G128" s="90">
        <f t="shared" ref="G128:I132" si="46">G129</f>
        <v>671.1</v>
      </c>
      <c r="H128" s="90">
        <f t="shared" si="46"/>
        <v>671.1</v>
      </c>
      <c r="I128" s="18">
        <f>I129</f>
        <v>671.1</v>
      </c>
      <c r="J128" s="8"/>
    </row>
    <row r="129" spans="1:10" ht="15.95" customHeight="1" x14ac:dyDescent="0.2">
      <c r="A129" s="109" t="s">
        <v>68</v>
      </c>
      <c r="B129" s="103" t="s">
        <v>164</v>
      </c>
      <c r="C129" s="40">
        <v>10</v>
      </c>
      <c r="D129" s="41">
        <v>1</v>
      </c>
      <c r="E129" s="44" t="s">
        <v>7</v>
      </c>
      <c r="F129" s="45" t="s">
        <v>7</v>
      </c>
      <c r="G129" s="94">
        <f t="shared" si="46"/>
        <v>671.1</v>
      </c>
      <c r="H129" s="94">
        <f t="shared" si="46"/>
        <v>671.1</v>
      </c>
      <c r="I129" s="46">
        <f>I130</f>
        <v>671.1</v>
      </c>
      <c r="J129" s="8"/>
    </row>
    <row r="130" spans="1:10" ht="15.95" customHeight="1" x14ac:dyDescent="0.2">
      <c r="A130" s="114" t="s">
        <v>69</v>
      </c>
      <c r="B130" s="102" t="s">
        <v>164</v>
      </c>
      <c r="C130" s="54">
        <v>10</v>
      </c>
      <c r="D130" s="55">
        <v>1</v>
      </c>
      <c r="E130" s="34" t="s">
        <v>10</v>
      </c>
      <c r="F130" s="56" t="s">
        <v>7</v>
      </c>
      <c r="G130" s="97">
        <f t="shared" si="46"/>
        <v>671.1</v>
      </c>
      <c r="H130" s="97">
        <f t="shared" si="46"/>
        <v>671.1</v>
      </c>
      <c r="I130" s="57">
        <f>I131</f>
        <v>671.1</v>
      </c>
      <c r="J130" s="8"/>
    </row>
    <row r="131" spans="1:10" ht="32.1" customHeight="1" x14ac:dyDescent="0.2">
      <c r="A131" s="115" t="s">
        <v>70</v>
      </c>
      <c r="B131" s="102" t="s">
        <v>164</v>
      </c>
      <c r="C131" s="42">
        <v>10</v>
      </c>
      <c r="D131" s="43">
        <v>1</v>
      </c>
      <c r="E131" s="11" t="s">
        <v>84</v>
      </c>
      <c r="F131" s="48" t="s">
        <v>7</v>
      </c>
      <c r="G131" s="95">
        <f t="shared" si="46"/>
        <v>671.1</v>
      </c>
      <c r="H131" s="95">
        <f t="shared" si="46"/>
        <v>671.1</v>
      </c>
      <c r="I131" s="49">
        <f>I132</f>
        <v>671.1</v>
      </c>
      <c r="J131" s="8"/>
    </row>
    <row r="132" spans="1:10" ht="15.95" customHeight="1" x14ac:dyDescent="0.2">
      <c r="A132" s="110" t="s">
        <v>71</v>
      </c>
      <c r="B132" s="102" t="s">
        <v>164</v>
      </c>
      <c r="C132" s="50">
        <v>10</v>
      </c>
      <c r="D132" s="51">
        <v>1</v>
      </c>
      <c r="E132" s="11" t="s">
        <v>84</v>
      </c>
      <c r="F132" s="52">
        <v>300</v>
      </c>
      <c r="G132" s="96">
        <f>G133</f>
        <v>671.1</v>
      </c>
      <c r="H132" s="96">
        <f t="shared" si="46"/>
        <v>671.1</v>
      </c>
      <c r="I132" s="53">
        <f t="shared" si="46"/>
        <v>671.1</v>
      </c>
      <c r="J132" s="8"/>
    </row>
    <row r="133" spans="1:10" ht="15.95" customHeight="1" x14ac:dyDescent="0.2">
      <c r="A133" s="231" t="s">
        <v>171</v>
      </c>
      <c r="B133" s="102" t="s">
        <v>164</v>
      </c>
      <c r="C133" s="50">
        <v>10</v>
      </c>
      <c r="D133" s="51">
        <v>1</v>
      </c>
      <c r="E133" s="84" t="s">
        <v>84</v>
      </c>
      <c r="F133" s="52">
        <v>310</v>
      </c>
      <c r="G133" s="227">
        <f>'Приложение 3'!F140</f>
        <v>671.1</v>
      </c>
      <c r="H133" s="227">
        <f>'Приложение 3'!G140</f>
        <v>671.1</v>
      </c>
      <c r="I133" s="228">
        <f>'Приложение 3'!H140</f>
        <v>671.1</v>
      </c>
      <c r="J133" s="8"/>
    </row>
    <row r="134" spans="1:10" ht="15.95" hidden="1" customHeight="1" x14ac:dyDescent="0.2">
      <c r="A134" s="111" t="s">
        <v>72</v>
      </c>
      <c r="B134" s="102" t="s">
        <v>164</v>
      </c>
      <c r="C134" s="58">
        <v>11</v>
      </c>
      <c r="D134" s="59" t="s">
        <v>7</v>
      </c>
      <c r="E134" s="60" t="s">
        <v>7</v>
      </c>
      <c r="F134" s="61" t="s">
        <v>7</v>
      </c>
      <c r="G134" s="98">
        <f t="shared" ref="G134:H138" si="47">G135</f>
        <v>0</v>
      </c>
      <c r="H134" s="98">
        <f t="shared" si="47"/>
        <v>0</v>
      </c>
      <c r="I134" s="62">
        <f>I135</f>
        <v>0</v>
      </c>
      <c r="J134" s="8"/>
    </row>
    <row r="135" spans="1:10" ht="18.75" hidden="1" x14ac:dyDescent="0.2">
      <c r="A135" s="116" t="s">
        <v>75</v>
      </c>
      <c r="B135" s="102" t="s">
        <v>164</v>
      </c>
      <c r="C135" s="41">
        <v>11</v>
      </c>
      <c r="D135" s="41">
        <v>5</v>
      </c>
      <c r="E135" s="64" t="s">
        <v>7</v>
      </c>
      <c r="F135" s="45" t="s">
        <v>7</v>
      </c>
      <c r="G135" s="94">
        <f t="shared" si="47"/>
        <v>0</v>
      </c>
      <c r="H135" s="94">
        <f t="shared" si="47"/>
        <v>0</v>
      </c>
      <c r="I135" s="46">
        <f>I136</f>
        <v>0</v>
      </c>
      <c r="J135" s="8"/>
    </row>
    <row r="136" spans="1:10" ht="15.95" hidden="1" customHeight="1" x14ac:dyDescent="0.2">
      <c r="A136" s="85" t="s">
        <v>9</v>
      </c>
      <c r="B136" s="102" t="s">
        <v>164</v>
      </c>
      <c r="C136" s="20">
        <v>11</v>
      </c>
      <c r="D136" s="20">
        <v>5</v>
      </c>
      <c r="E136" s="84" t="s">
        <v>10</v>
      </c>
      <c r="F136" s="22"/>
      <c r="G136" s="91">
        <f t="shared" si="47"/>
        <v>0</v>
      </c>
      <c r="H136" s="91">
        <f t="shared" si="47"/>
        <v>0</v>
      </c>
      <c r="I136" s="23">
        <f>I137</f>
        <v>0</v>
      </c>
      <c r="J136" s="8"/>
    </row>
    <row r="137" spans="1:10" ht="18" hidden="1" customHeight="1" x14ac:dyDescent="0.2">
      <c r="A137" s="35" t="s">
        <v>73</v>
      </c>
      <c r="B137" s="102" t="s">
        <v>164</v>
      </c>
      <c r="C137" s="51">
        <v>11</v>
      </c>
      <c r="D137" s="51">
        <v>5</v>
      </c>
      <c r="E137" s="84" t="s">
        <v>74</v>
      </c>
      <c r="F137" s="52" t="s">
        <v>7</v>
      </c>
      <c r="G137" s="96">
        <f t="shared" si="47"/>
        <v>0</v>
      </c>
      <c r="H137" s="96">
        <f t="shared" si="47"/>
        <v>0</v>
      </c>
      <c r="I137" s="53">
        <f>I138</f>
        <v>0</v>
      </c>
      <c r="J137" s="8"/>
    </row>
    <row r="138" spans="1:10" ht="32.1" hidden="1" customHeight="1" x14ac:dyDescent="0.2">
      <c r="A138" s="35" t="s">
        <v>86</v>
      </c>
      <c r="B138" s="102" t="s">
        <v>164</v>
      </c>
      <c r="C138" s="42">
        <v>11</v>
      </c>
      <c r="D138" s="43">
        <v>5</v>
      </c>
      <c r="E138" s="84" t="s">
        <v>74</v>
      </c>
      <c r="F138" s="12">
        <v>200</v>
      </c>
      <c r="G138" s="89">
        <f t="shared" si="47"/>
        <v>0</v>
      </c>
      <c r="H138" s="89">
        <f t="shared" si="47"/>
        <v>0</v>
      </c>
      <c r="I138" s="13">
        <f>I139</f>
        <v>0</v>
      </c>
      <c r="J138" s="8"/>
    </row>
    <row r="139" spans="1:10" ht="32.1" hidden="1" customHeight="1" x14ac:dyDescent="0.2">
      <c r="A139" s="85" t="s">
        <v>17</v>
      </c>
      <c r="B139" s="102" t="s">
        <v>164</v>
      </c>
      <c r="C139" s="51">
        <v>11</v>
      </c>
      <c r="D139" s="51">
        <v>5</v>
      </c>
      <c r="E139" s="84" t="s">
        <v>74</v>
      </c>
      <c r="F139" s="22">
        <v>240</v>
      </c>
      <c r="G139" s="217">
        <f>'Приложение 3'!F146</f>
        <v>0</v>
      </c>
      <c r="H139" s="217">
        <f>'Приложение 3'!G146</f>
        <v>0</v>
      </c>
      <c r="I139" s="218">
        <f>'Приложение 3'!H146</f>
        <v>0</v>
      </c>
      <c r="J139" s="8"/>
    </row>
    <row r="140" spans="1:10" ht="15.95" customHeight="1" x14ac:dyDescent="0.2">
      <c r="A140" s="75" t="s">
        <v>76</v>
      </c>
      <c r="B140" s="103" t="s">
        <v>164</v>
      </c>
      <c r="C140" s="15">
        <v>99</v>
      </c>
      <c r="D140" s="15"/>
      <c r="E140" s="39" t="s">
        <v>7</v>
      </c>
      <c r="F140" s="17" t="s">
        <v>7</v>
      </c>
      <c r="G140" s="90">
        <f t="shared" ref="G140:I144" si="48">G141</f>
        <v>0</v>
      </c>
      <c r="H140" s="90">
        <f t="shared" si="48"/>
        <v>228.4</v>
      </c>
      <c r="I140" s="18">
        <f t="shared" si="48"/>
        <v>504.7</v>
      </c>
      <c r="J140" s="8"/>
    </row>
    <row r="141" spans="1:10" ht="15.95" customHeight="1" x14ac:dyDescent="0.2">
      <c r="A141" s="85" t="s">
        <v>76</v>
      </c>
      <c r="B141" s="102" t="s">
        <v>164</v>
      </c>
      <c r="C141" s="20">
        <v>99</v>
      </c>
      <c r="D141" s="20">
        <v>99</v>
      </c>
      <c r="E141" s="84"/>
      <c r="F141" s="22"/>
      <c r="G141" s="91">
        <f t="shared" si="48"/>
        <v>0</v>
      </c>
      <c r="H141" s="91">
        <f t="shared" si="48"/>
        <v>228.4</v>
      </c>
      <c r="I141" s="23">
        <f t="shared" si="48"/>
        <v>504.7</v>
      </c>
      <c r="J141" s="8"/>
    </row>
    <row r="142" spans="1:10" ht="15.95" customHeight="1" x14ac:dyDescent="0.2">
      <c r="A142" s="85" t="s">
        <v>9</v>
      </c>
      <c r="B142" s="102" t="s">
        <v>164</v>
      </c>
      <c r="C142" s="20">
        <v>99</v>
      </c>
      <c r="D142" s="20">
        <v>99</v>
      </c>
      <c r="E142" s="84" t="s">
        <v>10</v>
      </c>
      <c r="F142" s="22"/>
      <c r="G142" s="91">
        <f t="shared" si="48"/>
        <v>0</v>
      </c>
      <c r="H142" s="91">
        <f t="shared" si="48"/>
        <v>228.4</v>
      </c>
      <c r="I142" s="23">
        <f t="shared" si="48"/>
        <v>504.7</v>
      </c>
      <c r="J142" s="8"/>
    </row>
    <row r="143" spans="1:10" ht="15.95" customHeight="1" x14ac:dyDescent="0.2">
      <c r="A143" s="85" t="s">
        <v>76</v>
      </c>
      <c r="B143" s="102" t="s">
        <v>164</v>
      </c>
      <c r="C143" s="20">
        <v>99</v>
      </c>
      <c r="D143" s="20">
        <v>99</v>
      </c>
      <c r="E143" s="84" t="s">
        <v>77</v>
      </c>
      <c r="F143" s="22"/>
      <c r="G143" s="91">
        <f t="shared" si="48"/>
        <v>0</v>
      </c>
      <c r="H143" s="91">
        <f t="shared" si="48"/>
        <v>228.4</v>
      </c>
      <c r="I143" s="23">
        <f t="shared" si="48"/>
        <v>504.7</v>
      </c>
      <c r="J143" s="8"/>
    </row>
    <row r="144" spans="1:10" ht="15.95" customHeight="1" x14ac:dyDescent="0.2">
      <c r="A144" s="85" t="s">
        <v>76</v>
      </c>
      <c r="B144" s="102" t="s">
        <v>164</v>
      </c>
      <c r="C144" s="20">
        <v>99</v>
      </c>
      <c r="D144" s="20">
        <v>99</v>
      </c>
      <c r="E144" s="84" t="s">
        <v>77</v>
      </c>
      <c r="F144" s="22">
        <v>900</v>
      </c>
      <c r="G144" s="91">
        <f t="shared" si="48"/>
        <v>0</v>
      </c>
      <c r="H144" s="91">
        <f t="shared" si="48"/>
        <v>228.4</v>
      </c>
      <c r="I144" s="23">
        <f t="shared" si="48"/>
        <v>504.7</v>
      </c>
      <c r="J144" s="8"/>
    </row>
    <row r="145" spans="1:10" ht="15.95" customHeight="1" x14ac:dyDescent="0.2">
      <c r="A145" s="85" t="s">
        <v>76</v>
      </c>
      <c r="B145" s="102" t="s">
        <v>164</v>
      </c>
      <c r="C145" s="20">
        <v>99</v>
      </c>
      <c r="D145" s="20">
        <v>99</v>
      </c>
      <c r="E145" s="84" t="s">
        <v>77</v>
      </c>
      <c r="F145" s="22">
        <v>990</v>
      </c>
      <c r="G145" s="217">
        <f>'Приложение 3'!F152</f>
        <v>0</v>
      </c>
      <c r="H145" s="217">
        <f>'Приложение 3'!G152</f>
        <v>228.4</v>
      </c>
      <c r="I145" s="218">
        <f>'Приложение 3'!H152</f>
        <v>504.7</v>
      </c>
      <c r="J145" s="8"/>
    </row>
    <row r="146" spans="1:10" ht="18.75" x14ac:dyDescent="0.25">
      <c r="A146" s="241" t="s">
        <v>78</v>
      </c>
      <c r="B146" s="65"/>
      <c r="C146" s="65"/>
      <c r="D146" s="65"/>
      <c r="E146" s="66"/>
      <c r="F146" s="67"/>
      <c r="G146" s="90">
        <f>G9+G62+G72+G78+G88+G114+G128+G134+G140</f>
        <v>14189.500000000002</v>
      </c>
      <c r="H146" s="90">
        <f>H9+H62+H72+H78+H88+H114+H128+H134+H140</f>
        <v>9350.9</v>
      </c>
      <c r="I146" s="46">
        <f>I9+I62+I72+I78+I88+I114+I128+I134+I140</f>
        <v>10319.1</v>
      </c>
      <c r="J146" s="8"/>
    </row>
    <row r="147" spans="1:10" ht="15.75" x14ac:dyDescent="0.25">
      <c r="A147" s="68"/>
      <c r="B147" s="68"/>
    </row>
    <row r="148" spans="1:10" ht="15.75" x14ac:dyDescent="0.25">
      <c r="A148" s="68"/>
      <c r="B148" s="68"/>
    </row>
    <row r="149" spans="1:10" ht="15" x14ac:dyDescent="0.2">
      <c r="A149" s="69"/>
      <c r="B149" s="69"/>
    </row>
    <row r="150" spans="1:10" ht="15" x14ac:dyDescent="0.2">
      <c r="A150" s="70"/>
      <c r="B150" s="70"/>
    </row>
    <row r="151" spans="1:10" ht="15" x14ac:dyDescent="0.2">
      <c r="A151" s="69"/>
      <c r="B151" s="69"/>
    </row>
  </sheetData>
  <mergeCells count="10">
    <mergeCell ref="B6:B7"/>
    <mergeCell ref="F1:I1"/>
    <mergeCell ref="A4:I4"/>
    <mergeCell ref="A6:A7"/>
    <mergeCell ref="C6:C7"/>
    <mergeCell ref="D6:D7"/>
    <mergeCell ref="E6:E7"/>
    <mergeCell ref="F6:F7"/>
    <mergeCell ref="G6:I6"/>
    <mergeCell ref="F2:I2"/>
  </mergeCells>
  <printOptions horizontalCentered="1"/>
  <pageMargins left="0.98425196850393704" right="0.39370078740157483" top="0.78740157480314965" bottom="0.78740157480314965" header="0.51181102362204722" footer="0.51181102362204722"/>
  <pageSetup paperSize="9" scale="65" fitToHeight="0" orientation="portrait" r:id="rId1"/>
  <headerFooter alignWithMargins="0">
    <oddFooter>Страница &amp;P из &amp;N</oddFooter>
  </headerFooter>
  <ignoredErrors>
    <ignoredError sqref="B69:B80 B8:B63 B67:B68 B64:B66 B84:B145" numberStoredAsText="1"/>
    <ignoredError sqref="G14:I16 G31:I33 G67:I69 G71:I71 G77:I79 G108:I124 G127:I127 G133:I141 G57:I63 G17:I19 G34:I51 G81:I82 G84:I102" 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8"/>
  <sheetViews>
    <sheetView zoomScale="90" zoomScaleNormal="90" workbookViewId="0">
      <selection activeCell="E30" sqref="E30"/>
    </sheetView>
  </sheetViews>
  <sheetFormatPr defaultColWidth="9.140625" defaultRowHeight="12.75" x14ac:dyDescent="0.2"/>
  <cols>
    <col min="1" max="1" width="56.42578125" style="2" customWidth="1"/>
    <col min="2" max="2" width="6.7109375" style="2" customWidth="1"/>
    <col min="3" max="4" width="5" style="2" customWidth="1"/>
    <col min="5" max="5" width="14.28515625" style="2" customWidth="1"/>
    <col min="6" max="6" width="6.42578125" style="2" customWidth="1"/>
    <col min="7" max="7" width="11.140625" style="2" customWidth="1"/>
    <col min="8" max="8" width="12.140625" style="2" customWidth="1"/>
    <col min="9" max="9" width="11.7109375" style="2" customWidth="1"/>
    <col min="10" max="246" width="9.140625" style="2" customWidth="1"/>
    <col min="247" max="16384" width="9.140625" style="2"/>
  </cols>
  <sheetData>
    <row r="1" spans="1:10" ht="15.75" customHeight="1" x14ac:dyDescent="0.2">
      <c r="A1" s="87"/>
      <c r="B1" s="87"/>
      <c r="C1" s="87"/>
      <c r="D1" s="87"/>
      <c r="E1" s="87"/>
      <c r="F1" s="254" t="s">
        <v>165</v>
      </c>
      <c r="G1" s="254"/>
      <c r="H1" s="254"/>
      <c r="I1" s="254"/>
    </row>
    <row r="2" spans="1:10" ht="55.5" customHeight="1" x14ac:dyDescent="0.2">
      <c r="A2" s="87"/>
      <c r="B2" s="87"/>
      <c r="C2" s="87"/>
      <c r="D2" s="87"/>
      <c r="E2" s="82"/>
      <c r="F2" s="261" t="s">
        <v>196</v>
      </c>
      <c r="G2" s="262"/>
      <c r="H2" s="262"/>
      <c r="I2" s="262"/>
    </row>
    <row r="3" spans="1:10" ht="29.25" customHeight="1" x14ac:dyDescent="0.2">
      <c r="A3" s="87"/>
      <c r="B3" s="87"/>
      <c r="C3" s="87"/>
      <c r="D3" s="87"/>
      <c r="E3" s="87"/>
      <c r="F3" s="87"/>
      <c r="G3" s="87"/>
      <c r="H3" s="87"/>
      <c r="I3" s="87"/>
    </row>
    <row r="4" spans="1:10" ht="20.25" customHeight="1" x14ac:dyDescent="0.2">
      <c r="A4" s="278" t="s">
        <v>166</v>
      </c>
      <c r="B4" s="278"/>
      <c r="C4" s="278"/>
      <c r="D4" s="278"/>
      <c r="E4" s="278"/>
      <c r="F4" s="278"/>
      <c r="G4" s="278"/>
      <c r="H4" s="278"/>
      <c r="I4" s="278"/>
    </row>
    <row r="5" spans="1:10" ht="18" customHeight="1" x14ac:dyDescent="0.2">
      <c r="A5" s="278" t="s">
        <v>201</v>
      </c>
      <c r="B5" s="278"/>
      <c r="C5" s="278"/>
      <c r="D5" s="278"/>
      <c r="E5" s="278"/>
      <c r="F5" s="278"/>
      <c r="G5" s="278"/>
      <c r="H5" s="278"/>
      <c r="I5" s="278"/>
    </row>
    <row r="6" spans="1:10" ht="20.25" customHeight="1" x14ac:dyDescent="0.2">
      <c r="A6" s="278" t="s">
        <v>202</v>
      </c>
      <c r="B6" s="278"/>
      <c r="C6" s="278"/>
      <c r="D6" s="278"/>
      <c r="E6" s="278"/>
      <c r="F6" s="278"/>
      <c r="G6" s="278"/>
      <c r="H6" s="278"/>
      <c r="I6" s="278"/>
    </row>
    <row r="7" spans="1:10" ht="17.25" customHeight="1" x14ac:dyDescent="0.2">
      <c r="I7" s="190" t="s">
        <v>81</v>
      </c>
    </row>
    <row r="8" spans="1:10" ht="22.5" customHeight="1" x14ac:dyDescent="0.2">
      <c r="A8" s="259" t="s">
        <v>0</v>
      </c>
      <c r="B8" s="259" t="s">
        <v>82</v>
      </c>
      <c r="C8" s="259" t="s">
        <v>1</v>
      </c>
      <c r="D8" s="259" t="s">
        <v>2</v>
      </c>
      <c r="E8" s="259" t="s">
        <v>3</v>
      </c>
      <c r="F8" s="259" t="s">
        <v>4</v>
      </c>
      <c r="G8" s="256" t="s">
        <v>5</v>
      </c>
      <c r="H8" s="279"/>
      <c r="I8" s="280"/>
      <c r="J8" s="1"/>
    </row>
    <row r="9" spans="1:10" ht="27.75" customHeight="1" x14ac:dyDescent="0.2">
      <c r="A9" s="284"/>
      <c r="B9" s="284"/>
      <c r="C9" s="284"/>
      <c r="D9" s="284"/>
      <c r="E9" s="284"/>
      <c r="F9" s="284"/>
      <c r="G9" s="191" t="s">
        <v>189</v>
      </c>
      <c r="H9" s="191" t="s">
        <v>191</v>
      </c>
      <c r="I9" s="191" t="s">
        <v>198</v>
      </c>
      <c r="J9" s="1"/>
    </row>
    <row r="10" spans="1:10" ht="22.5" customHeight="1" x14ac:dyDescent="0.2">
      <c r="A10" s="196" t="s">
        <v>67</v>
      </c>
      <c r="B10" s="103" t="s">
        <v>164</v>
      </c>
      <c r="C10" s="15">
        <v>10</v>
      </c>
      <c r="D10" s="20"/>
      <c r="E10" s="84"/>
      <c r="F10" s="22"/>
      <c r="G10" s="90">
        <f t="shared" ref="G10:I14" si="0">G11</f>
        <v>671.1</v>
      </c>
      <c r="H10" s="90">
        <f t="shared" si="0"/>
        <v>671.1</v>
      </c>
      <c r="I10" s="18">
        <f t="shared" si="0"/>
        <v>671.1</v>
      </c>
      <c r="J10" s="8"/>
    </row>
    <row r="11" spans="1:10" ht="23.25" customHeight="1" x14ac:dyDescent="0.2">
      <c r="A11" s="196" t="s">
        <v>68</v>
      </c>
      <c r="B11" s="103" t="s">
        <v>164</v>
      </c>
      <c r="C11" s="15">
        <v>10</v>
      </c>
      <c r="D11" s="15">
        <v>1</v>
      </c>
      <c r="E11" s="39" t="s">
        <v>7</v>
      </c>
      <c r="F11" s="17" t="s">
        <v>7</v>
      </c>
      <c r="G11" s="90">
        <f t="shared" si="0"/>
        <v>671.1</v>
      </c>
      <c r="H11" s="90">
        <f t="shared" si="0"/>
        <v>671.1</v>
      </c>
      <c r="I11" s="18">
        <f t="shared" si="0"/>
        <v>671.1</v>
      </c>
      <c r="J11" s="8"/>
    </row>
    <row r="12" spans="1:10" ht="24" customHeight="1" x14ac:dyDescent="0.2">
      <c r="A12" s="197" t="s">
        <v>69</v>
      </c>
      <c r="B12" s="102" t="s">
        <v>164</v>
      </c>
      <c r="C12" s="20">
        <v>10</v>
      </c>
      <c r="D12" s="20">
        <v>1</v>
      </c>
      <c r="E12" s="84" t="s">
        <v>10</v>
      </c>
      <c r="F12" s="22" t="s">
        <v>7</v>
      </c>
      <c r="G12" s="91">
        <f t="shared" si="0"/>
        <v>671.1</v>
      </c>
      <c r="H12" s="91">
        <f t="shared" si="0"/>
        <v>671.1</v>
      </c>
      <c r="I12" s="23">
        <f t="shared" si="0"/>
        <v>671.1</v>
      </c>
      <c r="J12" s="8"/>
    </row>
    <row r="13" spans="1:10" ht="32.1" customHeight="1" x14ac:dyDescent="0.2">
      <c r="A13" s="198" t="s">
        <v>70</v>
      </c>
      <c r="B13" s="102" t="s">
        <v>164</v>
      </c>
      <c r="C13" s="20">
        <v>10</v>
      </c>
      <c r="D13" s="20">
        <v>1</v>
      </c>
      <c r="E13" s="84" t="s">
        <v>84</v>
      </c>
      <c r="F13" s="22" t="s">
        <v>7</v>
      </c>
      <c r="G13" s="91">
        <f t="shared" si="0"/>
        <v>671.1</v>
      </c>
      <c r="H13" s="91">
        <f t="shared" si="0"/>
        <v>671.1</v>
      </c>
      <c r="I13" s="23">
        <f t="shared" si="0"/>
        <v>671.1</v>
      </c>
      <c r="J13" s="8"/>
    </row>
    <row r="14" spans="1:10" ht="28.5" customHeight="1" x14ac:dyDescent="0.2">
      <c r="A14" s="198" t="s">
        <v>71</v>
      </c>
      <c r="B14" s="102" t="s">
        <v>164</v>
      </c>
      <c r="C14" s="20">
        <v>10</v>
      </c>
      <c r="D14" s="20">
        <v>1</v>
      </c>
      <c r="E14" s="84" t="s">
        <v>84</v>
      </c>
      <c r="F14" s="22">
        <v>300</v>
      </c>
      <c r="G14" s="91">
        <f t="shared" si="0"/>
        <v>671.1</v>
      </c>
      <c r="H14" s="91">
        <f t="shared" si="0"/>
        <v>671.1</v>
      </c>
      <c r="I14" s="23">
        <f t="shared" si="0"/>
        <v>671.1</v>
      </c>
      <c r="J14" s="8"/>
    </row>
    <row r="15" spans="1:10" ht="31.5" customHeight="1" x14ac:dyDescent="0.2">
      <c r="A15" s="199" t="s">
        <v>167</v>
      </c>
      <c r="B15" s="102" t="s">
        <v>164</v>
      </c>
      <c r="C15" s="20">
        <v>10</v>
      </c>
      <c r="D15" s="20">
        <v>1</v>
      </c>
      <c r="E15" s="84" t="s">
        <v>84</v>
      </c>
      <c r="F15" s="22">
        <v>310</v>
      </c>
      <c r="G15" s="91">
        <v>671.1</v>
      </c>
      <c r="H15" s="91">
        <v>671.1</v>
      </c>
      <c r="I15" s="91">
        <v>671.1</v>
      </c>
      <c r="J15" s="8"/>
    </row>
    <row r="16" spans="1:10" ht="18.75" x14ac:dyDescent="0.25">
      <c r="A16" s="281" t="s">
        <v>78</v>
      </c>
      <c r="B16" s="282"/>
      <c r="C16" s="282"/>
      <c r="D16" s="282"/>
      <c r="E16" s="282"/>
      <c r="F16" s="283"/>
      <c r="G16" s="200">
        <f>G10</f>
        <v>671.1</v>
      </c>
      <c r="H16" s="200">
        <f>H10</f>
        <v>671.1</v>
      </c>
      <c r="I16" s="18">
        <f>I10</f>
        <v>671.1</v>
      </c>
      <c r="J16" s="8"/>
    </row>
    <row r="17" spans="1:10" ht="15.75" x14ac:dyDescent="0.25">
      <c r="A17" s="201"/>
      <c r="B17" s="201"/>
      <c r="C17" s="202"/>
      <c r="D17" s="202"/>
      <c r="E17" s="26"/>
      <c r="F17" s="203"/>
      <c r="G17" s="203"/>
      <c r="H17" s="203"/>
      <c r="I17" s="204"/>
      <c r="J17" s="205"/>
    </row>
    <row r="18" spans="1:10" ht="12" customHeight="1" x14ac:dyDescent="0.25">
      <c r="A18" s="206"/>
      <c r="B18" s="206"/>
      <c r="C18" s="207"/>
      <c r="D18" s="207"/>
      <c r="E18" s="208"/>
      <c r="F18" s="209"/>
      <c r="G18" s="209"/>
      <c r="H18" s="209"/>
      <c r="I18" s="210"/>
      <c r="J18" s="205"/>
    </row>
    <row r="19" spans="1:10" ht="12.75" customHeight="1" x14ac:dyDescent="0.25">
      <c r="A19" s="201"/>
      <c r="B19" s="201"/>
      <c r="C19" s="207"/>
      <c r="D19" s="207"/>
      <c r="E19" s="211"/>
      <c r="F19" s="209"/>
      <c r="G19" s="209"/>
      <c r="H19" s="209"/>
      <c r="I19" s="210"/>
      <c r="J19" s="205"/>
    </row>
    <row r="20" spans="1:10" ht="12.75" customHeight="1" x14ac:dyDescent="0.25">
      <c r="A20" s="201"/>
      <c r="B20" s="201"/>
      <c r="C20" s="212"/>
      <c r="D20" s="212"/>
      <c r="E20" s="211"/>
      <c r="F20" s="209"/>
      <c r="G20" s="209"/>
      <c r="H20" s="209"/>
      <c r="I20" s="210"/>
      <c r="J20" s="205"/>
    </row>
    <row r="21" spans="1:10" ht="12.75" customHeight="1" x14ac:dyDescent="0.2">
      <c r="A21" s="201"/>
      <c r="B21" s="201"/>
      <c r="C21" s="213"/>
      <c r="D21" s="213"/>
      <c r="E21" s="210"/>
      <c r="F21" s="213"/>
      <c r="G21" s="213"/>
      <c r="H21" s="213"/>
      <c r="I21" s="213"/>
      <c r="J21" s="205"/>
    </row>
    <row r="22" spans="1:10" ht="14.25" customHeight="1" x14ac:dyDescent="0.2">
      <c r="A22" s="201"/>
      <c r="B22" s="201"/>
      <c r="C22" s="212"/>
      <c r="D22" s="212"/>
      <c r="E22" s="213"/>
      <c r="F22" s="209"/>
      <c r="G22" s="209"/>
      <c r="H22" s="209"/>
      <c r="I22" s="210"/>
      <c r="J22" s="205"/>
    </row>
    <row r="23" spans="1:10" ht="15.75" x14ac:dyDescent="0.25">
      <c r="A23" s="202"/>
      <c r="B23" s="202"/>
      <c r="C23" s="214"/>
      <c r="D23" s="214"/>
      <c r="E23" s="210"/>
      <c r="F23" s="214"/>
      <c r="G23" s="214"/>
      <c r="H23" s="214"/>
      <c r="I23" s="214"/>
    </row>
    <row r="24" spans="1:10" ht="15.75" x14ac:dyDescent="0.25">
      <c r="A24" s="68"/>
      <c r="B24" s="68"/>
    </row>
    <row r="25" spans="1:10" ht="15.75" x14ac:dyDescent="0.25">
      <c r="A25" s="68"/>
      <c r="B25" s="68"/>
    </row>
    <row r="26" spans="1:10" ht="15" x14ac:dyDescent="0.2">
      <c r="A26" s="69"/>
      <c r="B26" s="69"/>
    </row>
    <row r="27" spans="1:10" ht="15" x14ac:dyDescent="0.2">
      <c r="A27" s="70"/>
      <c r="B27" s="70"/>
    </row>
    <row r="28" spans="1:10" ht="15" x14ac:dyDescent="0.2">
      <c r="A28" s="69"/>
      <c r="B28" s="69"/>
    </row>
  </sheetData>
  <mergeCells count="13">
    <mergeCell ref="G8:I8"/>
    <mergeCell ref="A16:F16"/>
    <mergeCell ref="A8:A9"/>
    <mergeCell ref="B8:B9"/>
    <mergeCell ref="C8:C9"/>
    <mergeCell ref="D8:D9"/>
    <mergeCell ref="E8:E9"/>
    <mergeCell ref="F8:F9"/>
    <mergeCell ref="A6:I6"/>
    <mergeCell ref="F1:I1"/>
    <mergeCell ref="A4:I4"/>
    <mergeCell ref="A5:I5"/>
    <mergeCell ref="F2:I2"/>
  </mergeCells>
  <pageMargins left="0.51181102362204722" right="0.51181102362204722" top="0.74803149606299213" bottom="0.74803149606299213" header="0.31496062992125984" footer="0.31496062992125984"/>
  <pageSetup paperSize="9" orientation="landscape" horizontalDpi="0" verticalDpi="0" r:id="rId1"/>
  <ignoredErrors>
    <ignoredError sqref="B10:B15" numberStoredAsText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"/>
  <sheetViews>
    <sheetView workbookViewId="0">
      <selection activeCell="C27" sqref="C26:C27"/>
    </sheetView>
  </sheetViews>
  <sheetFormatPr defaultRowHeight="15" x14ac:dyDescent="0.25"/>
  <cols>
    <col min="1" max="1" width="45.140625" customWidth="1"/>
    <col min="2" max="2" width="14.85546875" customWidth="1"/>
    <col min="3" max="3" width="13.5703125" customWidth="1"/>
    <col min="4" max="4" width="18.140625" customWidth="1"/>
    <col min="252" max="252" width="42.28515625" customWidth="1"/>
    <col min="253" max="253" width="39" customWidth="1"/>
    <col min="508" max="508" width="42.28515625" customWidth="1"/>
    <col min="509" max="509" width="39" customWidth="1"/>
    <col min="764" max="764" width="42.28515625" customWidth="1"/>
    <col min="765" max="765" width="39" customWidth="1"/>
    <col min="1020" max="1020" width="42.28515625" customWidth="1"/>
    <col min="1021" max="1021" width="39" customWidth="1"/>
    <col min="1276" max="1276" width="42.28515625" customWidth="1"/>
    <col min="1277" max="1277" width="39" customWidth="1"/>
    <col min="1532" max="1532" width="42.28515625" customWidth="1"/>
    <col min="1533" max="1533" width="39" customWidth="1"/>
    <col min="1788" max="1788" width="42.28515625" customWidth="1"/>
    <col min="1789" max="1789" width="39" customWidth="1"/>
    <col min="2044" max="2044" width="42.28515625" customWidth="1"/>
    <col min="2045" max="2045" width="39" customWidth="1"/>
    <col min="2300" max="2300" width="42.28515625" customWidth="1"/>
    <col min="2301" max="2301" width="39" customWidth="1"/>
    <col min="2556" max="2556" width="42.28515625" customWidth="1"/>
    <col min="2557" max="2557" width="39" customWidth="1"/>
    <col min="2812" max="2812" width="42.28515625" customWidth="1"/>
    <col min="2813" max="2813" width="39" customWidth="1"/>
    <col min="3068" max="3068" width="42.28515625" customWidth="1"/>
    <col min="3069" max="3069" width="39" customWidth="1"/>
    <col min="3324" max="3324" width="42.28515625" customWidth="1"/>
    <col min="3325" max="3325" width="39" customWidth="1"/>
    <col min="3580" max="3580" width="42.28515625" customWidth="1"/>
    <col min="3581" max="3581" width="39" customWidth="1"/>
    <col min="3836" max="3836" width="42.28515625" customWidth="1"/>
    <col min="3837" max="3837" width="39" customWidth="1"/>
    <col min="4092" max="4092" width="42.28515625" customWidth="1"/>
    <col min="4093" max="4093" width="39" customWidth="1"/>
    <col min="4348" max="4348" width="42.28515625" customWidth="1"/>
    <col min="4349" max="4349" width="39" customWidth="1"/>
    <col min="4604" max="4604" width="42.28515625" customWidth="1"/>
    <col min="4605" max="4605" width="39" customWidth="1"/>
    <col min="4860" max="4860" width="42.28515625" customWidth="1"/>
    <col min="4861" max="4861" width="39" customWidth="1"/>
    <col min="5116" max="5116" width="42.28515625" customWidth="1"/>
    <col min="5117" max="5117" width="39" customWidth="1"/>
    <col min="5372" max="5372" width="42.28515625" customWidth="1"/>
    <col min="5373" max="5373" width="39" customWidth="1"/>
    <col min="5628" max="5628" width="42.28515625" customWidth="1"/>
    <col min="5629" max="5629" width="39" customWidth="1"/>
    <col min="5884" max="5884" width="42.28515625" customWidth="1"/>
    <col min="5885" max="5885" width="39" customWidth="1"/>
    <col min="6140" max="6140" width="42.28515625" customWidth="1"/>
    <col min="6141" max="6141" width="39" customWidth="1"/>
    <col min="6396" max="6396" width="42.28515625" customWidth="1"/>
    <col min="6397" max="6397" width="39" customWidth="1"/>
    <col min="6652" max="6652" width="42.28515625" customWidth="1"/>
    <col min="6653" max="6653" width="39" customWidth="1"/>
    <col min="6908" max="6908" width="42.28515625" customWidth="1"/>
    <col min="6909" max="6909" width="39" customWidth="1"/>
    <col min="7164" max="7164" width="42.28515625" customWidth="1"/>
    <col min="7165" max="7165" width="39" customWidth="1"/>
    <col min="7420" max="7420" width="42.28515625" customWidth="1"/>
    <col min="7421" max="7421" width="39" customWidth="1"/>
    <col min="7676" max="7676" width="42.28515625" customWidth="1"/>
    <col min="7677" max="7677" width="39" customWidth="1"/>
    <col min="7932" max="7932" width="42.28515625" customWidth="1"/>
    <col min="7933" max="7933" width="39" customWidth="1"/>
    <col min="8188" max="8188" width="42.28515625" customWidth="1"/>
    <col min="8189" max="8189" width="39" customWidth="1"/>
    <col min="8444" max="8444" width="42.28515625" customWidth="1"/>
    <col min="8445" max="8445" width="39" customWidth="1"/>
    <col min="8700" max="8700" width="42.28515625" customWidth="1"/>
    <col min="8701" max="8701" width="39" customWidth="1"/>
    <col min="8956" max="8956" width="42.28515625" customWidth="1"/>
    <col min="8957" max="8957" width="39" customWidth="1"/>
    <col min="9212" max="9212" width="42.28515625" customWidth="1"/>
    <col min="9213" max="9213" width="39" customWidth="1"/>
    <col min="9468" max="9468" width="42.28515625" customWidth="1"/>
    <col min="9469" max="9469" width="39" customWidth="1"/>
    <col min="9724" max="9724" width="42.28515625" customWidth="1"/>
    <col min="9725" max="9725" width="39" customWidth="1"/>
    <col min="9980" max="9980" width="42.28515625" customWidth="1"/>
    <col min="9981" max="9981" width="39" customWidth="1"/>
    <col min="10236" max="10236" width="42.28515625" customWidth="1"/>
    <col min="10237" max="10237" width="39" customWidth="1"/>
    <col min="10492" max="10492" width="42.28515625" customWidth="1"/>
    <col min="10493" max="10493" width="39" customWidth="1"/>
    <col min="10748" max="10748" width="42.28515625" customWidth="1"/>
    <col min="10749" max="10749" width="39" customWidth="1"/>
    <col min="11004" max="11004" width="42.28515625" customWidth="1"/>
    <col min="11005" max="11005" width="39" customWidth="1"/>
    <col min="11260" max="11260" width="42.28515625" customWidth="1"/>
    <col min="11261" max="11261" width="39" customWidth="1"/>
    <col min="11516" max="11516" width="42.28515625" customWidth="1"/>
    <col min="11517" max="11517" width="39" customWidth="1"/>
    <col min="11772" max="11772" width="42.28515625" customWidth="1"/>
    <col min="11773" max="11773" width="39" customWidth="1"/>
    <col min="12028" max="12028" width="42.28515625" customWidth="1"/>
    <col min="12029" max="12029" width="39" customWidth="1"/>
    <col min="12284" max="12284" width="42.28515625" customWidth="1"/>
    <col min="12285" max="12285" width="39" customWidth="1"/>
    <col min="12540" max="12540" width="42.28515625" customWidth="1"/>
    <col min="12541" max="12541" width="39" customWidth="1"/>
    <col min="12796" max="12796" width="42.28515625" customWidth="1"/>
    <col min="12797" max="12797" width="39" customWidth="1"/>
    <col min="13052" max="13052" width="42.28515625" customWidth="1"/>
    <col min="13053" max="13053" width="39" customWidth="1"/>
    <col min="13308" max="13308" width="42.28515625" customWidth="1"/>
    <col min="13309" max="13309" width="39" customWidth="1"/>
    <col min="13564" max="13564" width="42.28515625" customWidth="1"/>
    <col min="13565" max="13565" width="39" customWidth="1"/>
    <col min="13820" max="13820" width="42.28515625" customWidth="1"/>
    <col min="13821" max="13821" width="39" customWidth="1"/>
    <col min="14076" max="14076" width="42.28515625" customWidth="1"/>
    <col min="14077" max="14077" width="39" customWidth="1"/>
    <col min="14332" max="14332" width="42.28515625" customWidth="1"/>
    <col min="14333" max="14333" width="39" customWidth="1"/>
    <col min="14588" max="14588" width="42.28515625" customWidth="1"/>
    <col min="14589" max="14589" width="39" customWidth="1"/>
    <col min="14844" max="14844" width="42.28515625" customWidth="1"/>
    <col min="14845" max="14845" width="39" customWidth="1"/>
    <col min="15100" max="15100" width="42.28515625" customWidth="1"/>
    <col min="15101" max="15101" width="39" customWidth="1"/>
    <col min="15356" max="15356" width="42.28515625" customWidth="1"/>
    <col min="15357" max="15357" width="39" customWidth="1"/>
    <col min="15612" max="15612" width="42.28515625" customWidth="1"/>
    <col min="15613" max="15613" width="39" customWidth="1"/>
    <col min="15868" max="15868" width="42.28515625" customWidth="1"/>
    <col min="15869" max="15869" width="39" customWidth="1"/>
    <col min="16124" max="16124" width="42.28515625" customWidth="1"/>
    <col min="16125" max="16125" width="39" customWidth="1"/>
  </cols>
  <sheetData>
    <row r="1" spans="1:5" ht="15" customHeight="1" x14ac:dyDescent="0.25">
      <c r="C1" s="285" t="s">
        <v>102</v>
      </c>
      <c r="D1" s="285"/>
    </row>
    <row r="2" spans="1:5" ht="51" customHeight="1" x14ac:dyDescent="0.25">
      <c r="C2" s="261" t="s">
        <v>196</v>
      </c>
      <c r="D2" s="262"/>
      <c r="E2" s="117"/>
    </row>
    <row r="3" spans="1:5" ht="13.5" customHeight="1" x14ac:dyDescent="0.25">
      <c r="C3" s="192"/>
      <c r="D3" s="192"/>
    </row>
    <row r="4" spans="1:5" ht="49.5" customHeight="1" x14ac:dyDescent="0.25">
      <c r="A4" s="286" t="s">
        <v>203</v>
      </c>
      <c r="B4" s="286"/>
      <c r="C4" s="286"/>
      <c r="D4" s="286"/>
    </row>
    <row r="5" spans="1:5" ht="15.75" x14ac:dyDescent="0.25">
      <c r="A5" s="68"/>
      <c r="B5" s="68"/>
      <c r="C5" s="287" t="s">
        <v>81</v>
      </c>
      <c r="D5" s="287"/>
    </row>
    <row r="6" spans="1:5" ht="20.100000000000001" customHeight="1" x14ac:dyDescent="0.25">
      <c r="A6" s="259" t="s">
        <v>104</v>
      </c>
      <c r="B6" s="256" t="s">
        <v>5</v>
      </c>
      <c r="C6" s="279"/>
      <c r="D6" s="280"/>
    </row>
    <row r="7" spans="1:5" ht="20.100000000000001" customHeight="1" x14ac:dyDescent="0.25">
      <c r="A7" s="284"/>
      <c r="B7" s="81" t="s">
        <v>189</v>
      </c>
      <c r="C7" s="81" t="s">
        <v>191</v>
      </c>
      <c r="D7" s="183" t="s">
        <v>198</v>
      </c>
    </row>
    <row r="8" spans="1:5" ht="30.75" customHeight="1" x14ac:dyDescent="0.25">
      <c r="A8" s="195" t="s">
        <v>195</v>
      </c>
      <c r="B8" s="252">
        <v>37.299999999999997</v>
      </c>
      <c r="C8" s="252">
        <v>37.299999999999997</v>
      </c>
      <c r="D8" s="252">
        <v>37.299999999999997</v>
      </c>
    </row>
    <row r="9" spans="1:5" ht="20.100000000000001" customHeight="1" x14ac:dyDescent="0.25">
      <c r="A9" s="122" t="s">
        <v>105</v>
      </c>
      <c r="B9" s="123">
        <f>B8</f>
        <v>37.299999999999997</v>
      </c>
      <c r="C9" s="123">
        <f>C8</f>
        <v>37.299999999999997</v>
      </c>
      <c r="D9" s="123">
        <f>D8</f>
        <v>37.299999999999997</v>
      </c>
    </row>
    <row r="10" spans="1:5" ht="15.75" x14ac:dyDescent="0.25">
      <c r="A10" s="124"/>
      <c r="B10" s="124"/>
      <c r="C10" s="125"/>
      <c r="D10" s="125"/>
    </row>
  </sheetData>
  <mergeCells count="6">
    <mergeCell ref="A6:A7"/>
    <mergeCell ref="B6:D6"/>
    <mergeCell ref="C1:D1"/>
    <mergeCell ref="C2:D2"/>
    <mergeCell ref="A4:D4"/>
    <mergeCell ref="C5:D5"/>
  </mergeCells>
  <pageMargins left="0.51181102362204722" right="0.51181102362204722" top="0.74803149606299213" bottom="0.74803149606299213" header="0.31496062992125984" footer="0.31496062992125984"/>
  <pageSetup paperSize="9" orientation="portrait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1"/>
  <sheetViews>
    <sheetView workbookViewId="0">
      <selection activeCell="B8" sqref="B8:D8"/>
    </sheetView>
  </sheetViews>
  <sheetFormatPr defaultRowHeight="15" x14ac:dyDescent="0.25"/>
  <cols>
    <col min="1" max="1" width="53.85546875" customWidth="1"/>
    <col min="2" max="2" width="19.42578125" customWidth="1"/>
    <col min="3" max="3" width="17.7109375" customWidth="1"/>
    <col min="4" max="4" width="17.5703125" customWidth="1"/>
    <col min="252" max="252" width="42.28515625" customWidth="1"/>
    <col min="253" max="253" width="39" customWidth="1"/>
    <col min="508" max="508" width="42.28515625" customWidth="1"/>
    <col min="509" max="509" width="39" customWidth="1"/>
    <col min="764" max="764" width="42.28515625" customWidth="1"/>
    <col min="765" max="765" width="39" customWidth="1"/>
    <col min="1020" max="1020" width="42.28515625" customWidth="1"/>
    <col min="1021" max="1021" width="39" customWidth="1"/>
    <col min="1276" max="1276" width="42.28515625" customWidth="1"/>
    <col min="1277" max="1277" width="39" customWidth="1"/>
    <col min="1532" max="1532" width="42.28515625" customWidth="1"/>
    <col min="1533" max="1533" width="39" customWidth="1"/>
    <col min="1788" max="1788" width="42.28515625" customWidth="1"/>
    <col min="1789" max="1789" width="39" customWidth="1"/>
    <col min="2044" max="2044" width="42.28515625" customWidth="1"/>
    <col min="2045" max="2045" width="39" customWidth="1"/>
    <col min="2300" max="2300" width="42.28515625" customWidth="1"/>
    <col min="2301" max="2301" width="39" customWidth="1"/>
    <col min="2556" max="2556" width="42.28515625" customWidth="1"/>
    <col min="2557" max="2557" width="39" customWidth="1"/>
    <col min="2812" max="2812" width="42.28515625" customWidth="1"/>
    <col min="2813" max="2813" width="39" customWidth="1"/>
    <col min="3068" max="3068" width="42.28515625" customWidth="1"/>
    <col min="3069" max="3069" width="39" customWidth="1"/>
    <col min="3324" max="3324" width="42.28515625" customWidth="1"/>
    <col min="3325" max="3325" width="39" customWidth="1"/>
    <col min="3580" max="3580" width="42.28515625" customWidth="1"/>
    <col min="3581" max="3581" width="39" customWidth="1"/>
    <col min="3836" max="3836" width="42.28515625" customWidth="1"/>
    <col min="3837" max="3837" width="39" customWidth="1"/>
    <col min="4092" max="4092" width="42.28515625" customWidth="1"/>
    <col min="4093" max="4093" width="39" customWidth="1"/>
    <col min="4348" max="4348" width="42.28515625" customWidth="1"/>
    <col min="4349" max="4349" width="39" customWidth="1"/>
    <col min="4604" max="4604" width="42.28515625" customWidth="1"/>
    <col min="4605" max="4605" width="39" customWidth="1"/>
    <col min="4860" max="4860" width="42.28515625" customWidth="1"/>
    <col min="4861" max="4861" width="39" customWidth="1"/>
    <col min="5116" max="5116" width="42.28515625" customWidth="1"/>
    <col min="5117" max="5117" width="39" customWidth="1"/>
    <col min="5372" max="5372" width="42.28515625" customWidth="1"/>
    <col min="5373" max="5373" width="39" customWidth="1"/>
    <col min="5628" max="5628" width="42.28515625" customWidth="1"/>
    <col min="5629" max="5629" width="39" customWidth="1"/>
    <col min="5884" max="5884" width="42.28515625" customWidth="1"/>
    <col min="5885" max="5885" width="39" customWidth="1"/>
    <col min="6140" max="6140" width="42.28515625" customWidth="1"/>
    <col min="6141" max="6141" width="39" customWidth="1"/>
    <col min="6396" max="6396" width="42.28515625" customWidth="1"/>
    <col min="6397" max="6397" width="39" customWidth="1"/>
    <col min="6652" max="6652" width="42.28515625" customWidth="1"/>
    <col min="6653" max="6653" width="39" customWidth="1"/>
    <col min="6908" max="6908" width="42.28515625" customWidth="1"/>
    <col min="6909" max="6909" width="39" customWidth="1"/>
    <col min="7164" max="7164" width="42.28515625" customWidth="1"/>
    <col min="7165" max="7165" width="39" customWidth="1"/>
    <col min="7420" max="7420" width="42.28515625" customWidth="1"/>
    <col min="7421" max="7421" width="39" customWidth="1"/>
    <col min="7676" max="7676" width="42.28515625" customWidth="1"/>
    <col min="7677" max="7677" width="39" customWidth="1"/>
    <col min="7932" max="7932" width="42.28515625" customWidth="1"/>
    <col min="7933" max="7933" width="39" customWidth="1"/>
    <col min="8188" max="8188" width="42.28515625" customWidth="1"/>
    <col min="8189" max="8189" width="39" customWidth="1"/>
    <col min="8444" max="8444" width="42.28515625" customWidth="1"/>
    <col min="8445" max="8445" width="39" customWidth="1"/>
    <col min="8700" max="8700" width="42.28515625" customWidth="1"/>
    <col min="8701" max="8701" width="39" customWidth="1"/>
    <col min="8956" max="8956" width="42.28515625" customWidth="1"/>
    <col min="8957" max="8957" width="39" customWidth="1"/>
    <col min="9212" max="9212" width="42.28515625" customWidth="1"/>
    <col min="9213" max="9213" width="39" customWidth="1"/>
    <col min="9468" max="9468" width="42.28515625" customWidth="1"/>
    <col min="9469" max="9469" width="39" customWidth="1"/>
    <col min="9724" max="9724" width="42.28515625" customWidth="1"/>
    <col min="9725" max="9725" width="39" customWidth="1"/>
    <col min="9980" max="9980" width="42.28515625" customWidth="1"/>
    <col min="9981" max="9981" width="39" customWidth="1"/>
    <col min="10236" max="10236" width="42.28515625" customWidth="1"/>
    <col min="10237" max="10237" width="39" customWidth="1"/>
    <col min="10492" max="10492" width="42.28515625" customWidth="1"/>
    <col min="10493" max="10493" width="39" customWidth="1"/>
    <col min="10748" max="10748" width="42.28515625" customWidth="1"/>
    <col min="10749" max="10749" width="39" customWidth="1"/>
    <col min="11004" max="11004" width="42.28515625" customWidth="1"/>
    <col min="11005" max="11005" width="39" customWidth="1"/>
    <col min="11260" max="11260" width="42.28515625" customWidth="1"/>
    <col min="11261" max="11261" width="39" customWidth="1"/>
    <col min="11516" max="11516" width="42.28515625" customWidth="1"/>
    <col min="11517" max="11517" width="39" customWidth="1"/>
    <col min="11772" max="11772" width="42.28515625" customWidth="1"/>
    <col min="11773" max="11773" width="39" customWidth="1"/>
    <col min="12028" max="12028" width="42.28515625" customWidth="1"/>
    <col min="12029" max="12029" width="39" customWidth="1"/>
    <col min="12284" max="12284" width="42.28515625" customWidth="1"/>
    <col min="12285" max="12285" width="39" customWidth="1"/>
    <col min="12540" max="12540" width="42.28515625" customWidth="1"/>
    <col min="12541" max="12541" width="39" customWidth="1"/>
    <col min="12796" max="12796" width="42.28515625" customWidth="1"/>
    <col min="12797" max="12797" width="39" customWidth="1"/>
    <col min="13052" max="13052" width="42.28515625" customWidth="1"/>
    <col min="13053" max="13053" width="39" customWidth="1"/>
    <col min="13308" max="13308" width="42.28515625" customWidth="1"/>
    <col min="13309" max="13309" width="39" customWidth="1"/>
    <col min="13564" max="13564" width="42.28515625" customWidth="1"/>
    <col min="13565" max="13565" width="39" customWidth="1"/>
    <col min="13820" max="13820" width="42.28515625" customWidth="1"/>
    <col min="13821" max="13821" width="39" customWidth="1"/>
    <col min="14076" max="14076" width="42.28515625" customWidth="1"/>
    <col min="14077" max="14077" width="39" customWidth="1"/>
    <col min="14332" max="14332" width="42.28515625" customWidth="1"/>
    <col min="14333" max="14333" width="39" customWidth="1"/>
    <col min="14588" max="14588" width="42.28515625" customWidth="1"/>
    <col min="14589" max="14589" width="39" customWidth="1"/>
    <col min="14844" max="14844" width="42.28515625" customWidth="1"/>
    <col min="14845" max="14845" width="39" customWidth="1"/>
    <col min="15100" max="15100" width="42.28515625" customWidth="1"/>
    <col min="15101" max="15101" width="39" customWidth="1"/>
    <col min="15356" max="15356" width="42.28515625" customWidth="1"/>
    <col min="15357" max="15357" width="39" customWidth="1"/>
    <col min="15612" max="15612" width="42.28515625" customWidth="1"/>
    <col min="15613" max="15613" width="39" customWidth="1"/>
    <col min="15868" max="15868" width="42.28515625" customWidth="1"/>
    <col min="15869" max="15869" width="39" customWidth="1"/>
    <col min="16124" max="16124" width="42.28515625" customWidth="1"/>
    <col min="16125" max="16125" width="39" customWidth="1"/>
  </cols>
  <sheetData>
    <row r="1" spans="1:5" ht="15" customHeight="1" x14ac:dyDescent="0.25">
      <c r="C1" s="288" t="s">
        <v>103</v>
      </c>
      <c r="D1" s="288"/>
    </row>
    <row r="2" spans="1:5" ht="39" customHeight="1" x14ac:dyDescent="0.25">
      <c r="C2" s="261" t="s">
        <v>100</v>
      </c>
      <c r="D2" s="289"/>
      <c r="E2" s="117"/>
    </row>
    <row r="3" spans="1:5" ht="13.5" customHeight="1" x14ac:dyDescent="0.25">
      <c r="C3" s="288" t="s">
        <v>159</v>
      </c>
      <c r="D3" s="288"/>
    </row>
    <row r="4" spans="1:5" ht="13.5" customHeight="1" x14ac:dyDescent="0.25">
      <c r="C4" s="119"/>
      <c r="D4" s="119"/>
    </row>
    <row r="5" spans="1:5" ht="49.5" customHeight="1" x14ac:dyDescent="0.25">
      <c r="A5" s="286" t="s">
        <v>155</v>
      </c>
      <c r="B5" s="286"/>
      <c r="C5" s="286"/>
      <c r="D5" s="286"/>
    </row>
    <row r="6" spans="1:5" ht="15.75" x14ac:dyDescent="0.25">
      <c r="A6" s="68"/>
      <c r="B6" s="68"/>
      <c r="C6" s="287" t="s">
        <v>81</v>
      </c>
      <c r="D6" s="287"/>
    </row>
    <row r="7" spans="1:5" ht="20.100000000000001" customHeight="1" x14ac:dyDescent="0.25">
      <c r="A7" s="259" t="s">
        <v>104</v>
      </c>
      <c r="B7" s="256" t="s">
        <v>5</v>
      </c>
      <c r="C7" s="279"/>
      <c r="D7" s="280"/>
    </row>
    <row r="8" spans="1:5" ht="20.100000000000001" customHeight="1" x14ac:dyDescent="0.25">
      <c r="A8" s="284"/>
      <c r="B8" s="81" t="s">
        <v>87</v>
      </c>
      <c r="C8" s="81" t="s">
        <v>88</v>
      </c>
      <c r="D8" s="183" t="s">
        <v>149</v>
      </c>
    </row>
    <row r="9" spans="1:5" ht="20.100000000000001" customHeight="1" x14ac:dyDescent="0.25">
      <c r="A9" s="164" t="s">
        <v>106</v>
      </c>
      <c r="B9" s="120">
        <v>22.8</v>
      </c>
      <c r="C9" s="121">
        <v>22.8</v>
      </c>
      <c r="D9" s="121">
        <v>22.8</v>
      </c>
    </row>
    <row r="10" spans="1:5" ht="20.100000000000001" customHeight="1" x14ac:dyDescent="0.25">
      <c r="A10" s="122" t="s">
        <v>105</v>
      </c>
      <c r="B10" s="123">
        <f>B9</f>
        <v>22.8</v>
      </c>
      <c r="C10" s="123">
        <f>C9</f>
        <v>22.8</v>
      </c>
      <c r="D10" s="123">
        <f>D9</f>
        <v>22.8</v>
      </c>
    </row>
    <row r="11" spans="1:5" ht="15.75" x14ac:dyDescent="0.25">
      <c r="A11" s="124"/>
      <c r="B11" s="124"/>
      <c r="C11" s="125"/>
      <c r="D11" s="125"/>
    </row>
  </sheetData>
  <mergeCells count="7">
    <mergeCell ref="A7:A8"/>
    <mergeCell ref="B7:D7"/>
    <mergeCell ref="C1:D1"/>
    <mergeCell ref="C2:D2"/>
    <mergeCell ref="C3:D3"/>
    <mergeCell ref="A5:D5"/>
    <mergeCell ref="C6:D6"/>
  </mergeCells>
  <pageMargins left="0.51181102362204722" right="0.51181102362204722" top="0.74803149606299213" bottom="0.74803149606299213" header="0.31496062992125984" footer="0.31496062992125984"/>
  <pageSetup paperSize="9" scale="84" orientation="portrait" horizontalDpi="0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9"/>
  <sheetViews>
    <sheetView zoomScale="90" zoomScaleNormal="90" workbookViewId="0">
      <selection activeCell="E15" sqref="E15"/>
    </sheetView>
  </sheetViews>
  <sheetFormatPr defaultRowHeight="12.75" x14ac:dyDescent="0.2"/>
  <cols>
    <col min="1" max="1" width="24.5703125" style="126" customWidth="1"/>
    <col min="2" max="2" width="41.7109375" style="126" customWidth="1"/>
    <col min="3" max="3" width="13.28515625" style="126" customWidth="1"/>
    <col min="4" max="4" width="11.140625" style="126" customWidth="1"/>
    <col min="5" max="5" width="11" style="126" customWidth="1"/>
    <col min="6" max="258" width="9.140625" style="126"/>
    <col min="259" max="259" width="21.28515625" style="126" customWidth="1"/>
    <col min="260" max="260" width="49.28515625" style="126" customWidth="1"/>
    <col min="261" max="261" width="10.5703125" style="126" customWidth="1"/>
    <col min="262" max="514" width="9.140625" style="126"/>
    <col min="515" max="515" width="21.28515625" style="126" customWidth="1"/>
    <col min="516" max="516" width="49.28515625" style="126" customWidth="1"/>
    <col min="517" max="517" width="10.5703125" style="126" customWidth="1"/>
    <col min="518" max="770" width="9.140625" style="126"/>
    <col min="771" max="771" width="21.28515625" style="126" customWidth="1"/>
    <col min="772" max="772" width="49.28515625" style="126" customWidth="1"/>
    <col min="773" max="773" width="10.5703125" style="126" customWidth="1"/>
    <col min="774" max="1026" width="9.140625" style="126"/>
    <col min="1027" max="1027" width="21.28515625" style="126" customWidth="1"/>
    <col min="1028" max="1028" width="49.28515625" style="126" customWidth="1"/>
    <col min="1029" max="1029" width="10.5703125" style="126" customWidth="1"/>
    <col min="1030" max="1282" width="9.140625" style="126"/>
    <col min="1283" max="1283" width="21.28515625" style="126" customWidth="1"/>
    <col min="1284" max="1284" width="49.28515625" style="126" customWidth="1"/>
    <col min="1285" max="1285" width="10.5703125" style="126" customWidth="1"/>
    <col min="1286" max="1538" width="9.140625" style="126"/>
    <col min="1539" max="1539" width="21.28515625" style="126" customWidth="1"/>
    <col min="1540" max="1540" width="49.28515625" style="126" customWidth="1"/>
    <col min="1541" max="1541" width="10.5703125" style="126" customWidth="1"/>
    <col min="1542" max="1794" width="9.140625" style="126"/>
    <col min="1795" max="1795" width="21.28515625" style="126" customWidth="1"/>
    <col min="1796" max="1796" width="49.28515625" style="126" customWidth="1"/>
    <col min="1797" max="1797" width="10.5703125" style="126" customWidth="1"/>
    <col min="1798" max="2050" width="9.140625" style="126"/>
    <col min="2051" max="2051" width="21.28515625" style="126" customWidth="1"/>
    <col min="2052" max="2052" width="49.28515625" style="126" customWidth="1"/>
    <col min="2053" max="2053" width="10.5703125" style="126" customWidth="1"/>
    <col min="2054" max="2306" width="9.140625" style="126"/>
    <col min="2307" max="2307" width="21.28515625" style="126" customWidth="1"/>
    <col min="2308" max="2308" width="49.28515625" style="126" customWidth="1"/>
    <col min="2309" max="2309" width="10.5703125" style="126" customWidth="1"/>
    <col min="2310" max="2562" width="9.140625" style="126"/>
    <col min="2563" max="2563" width="21.28515625" style="126" customWidth="1"/>
    <col min="2564" max="2564" width="49.28515625" style="126" customWidth="1"/>
    <col min="2565" max="2565" width="10.5703125" style="126" customWidth="1"/>
    <col min="2566" max="2818" width="9.140625" style="126"/>
    <col min="2819" max="2819" width="21.28515625" style="126" customWidth="1"/>
    <col min="2820" max="2820" width="49.28515625" style="126" customWidth="1"/>
    <col min="2821" max="2821" width="10.5703125" style="126" customWidth="1"/>
    <col min="2822" max="3074" width="9.140625" style="126"/>
    <col min="3075" max="3075" width="21.28515625" style="126" customWidth="1"/>
    <col min="3076" max="3076" width="49.28515625" style="126" customWidth="1"/>
    <col min="3077" max="3077" width="10.5703125" style="126" customWidth="1"/>
    <col min="3078" max="3330" width="9.140625" style="126"/>
    <col min="3331" max="3331" width="21.28515625" style="126" customWidth="1"/>
    <col min="3332" max="3332" width="49.28515625" style="126" customWidth="1"/>
    <col min="3333" max="3333" width="10.5703125" style="126" customWidth="1"/>
    <col min="3334" max="3586" width="9.140625" style="126"/>
    <col min="3587" max="3587" width="21.28515625" style="126" customWidth="1"/>
    <col min="3588" max="3588" width="49.28515625" style="126" customWidth="1"/>
    <col min="3589" max="3589" width="10.5703125" style="126" customWidth="1"/>
    <col min="3590" max="3842" width="9.140625" style="126"/>
    <col min="3843" max="3843" width="21.28515625" style="126" customWidth="1"/>
    <col min="3844" max="3844" width="49.28515625" style="126" customWidth="1"/>
    <col min="3845" max="3845" width="10.5703125" style="126" customWidth="1"/>
    <col min="3846" max="4098" width="9.140625" style="126"/>
    <col min="4099" max="4099" width="21.28515625" style="126" customWidth="1"/>
    <col min="4100" max="4100" width="49.28515625" style="126" customWidth="1"/>
    <col min="4101" max="4101" width="10.5703125" style="126" customWidth="1"/>
    <col min="4102" max="4354" width="9.140625" style="126"/>
    <col min="4355" max="4355" width="21.28515625" style="126" customWidth="1"/>
    <col min="4356" max="4356" width="49.28515625" style="126" customWidth="1"/>
    <col min="4357" max="4357" width="10.5703125" style="126" customWidth="1"/>
    <col min="4358" max="4610" width="9.140625" style="126"/>
    <col min="4611" max="4611" width="21.28515625" style="126" customWidth="1"/>
    <col min="4612" max="4612" width="49.28515625" style="126" customWidth="1"/>
    <col min="4613" max="4613" width="10.5703125" style="126" customWidth="1"/>
    <col min="4614" max="4866" width="9.140625" style="126"/>
    <col min="4867" max="4867" width="21.28515625" style="126" customWidth="1"/>
    <col min="4868" max="4868" width="49.28515625" style="126" customWidth="1"/>
    <col min="4869" max="4869" width="10.5703125" style="126" customWidth="1"/>
    <col min="4870" max="5122" width="9.140625" style="126"/>
    <col min="5123" max="5123" width="21.28515625" style="126" customWidth="1"/>
    <col min="5124" max="5124" width="49.28515625" style="126" customWidth="1"/>
    <col min="5125" max="5125" width="10.5703125" style="126" customWidth="1"/>
    <col min="5126" max="5378" width="9.140625" style="126"/>
    <col min="5379" max="5379" width="21.28515625" style="126" customWidth="1"/>
    <col min="5380" max="5380" width="49.28515625" style="126" customWidth="1"/>
    <col min="5381" max="5381" width="10.5703125" style="126" customWidth="1"/>
    <col min="5382" max="5634" width="9.140625" style="126"/>
    <col min="5635" max="5635" width="21.28515625" style="126" customWidth="1"/>
    <col min="5636" max="5636" width="49.28515625" style="126" customWidth="1"/>
    <col min="5637" max="5637" width="10.5703125" style="126" customWidth="1"/>
    <col min="5638" max="5890" width="9.140625" style="126"/>
    <col min="5891" max="5891" width="21.28515625" style="126" customWidth="1"/>
    <col min="5892" max="5892" width="49.28515625" style="126" customWidth="1"/>
    <col min="5893" max="5893" width="10.5703125" style="126" customWidth="1"/>
    <col min="5894" max="6146" width="9.140625" style="126"/>
    <col min="6147" max="6147" width="21.28515625" style="126" customWidth="1"/>
    <col min="6148" max="6148" width="49.28515625" style="126" customWidth="1"/>
    <col min="6149" max="6149" width="10.5703125" style="126" customWidth="1"/>
    <col min="6150" max="6402" width="9.140625" style="126"/>
    <col min="6403" max="6403" width="21.28515625" style="126" customWidth="1"/>
    <col min="6404" max="6404" width="49.28515625" style="126" customWidth="1"/>
    <col min="6405" max="6405" width="10.5703125" style="126" customWidth="1"/>
    <col min="6406" max="6658" width="9.140625" style="126"/>
    <col min="6659" max="6659" width="21.28515625" style="126" customWidth="1"/>
    <col min="6660" max="6660" width="49.28515625" style="126" customWidth="1"/>
    <col min="6661" max="6661" width="10.5703125" style="126" customWidth="1"/>
    <col min="6662" max="6914" width="9.140625" style="126"/>
    <col min="6915" max="6915" width="21.28515625" style="126" customWidth="1"/>
    <col min="6916" max="6916" width="49.28515625" style="126" customWidth="1"/>
    <col min="6917" max="6917" width="10.5703125" style="126" customWidth="1"/>
    <col min="6918" max="7170" width="9.140625" style="126"/>
    <col min="7171" max="7171" width="21.28515625" style="126" customWidth="1"/>
    <col min="7172" max="7172" width="49.28515625" style="126" customWidth="1"/>
    <col min="7173" max="7173" width="10.5703125" style="126" customWidth="1"/>
    <col min="7174" max="7426" width="9.140625" style="126"/>
    <col min="7427" max="7427" width="21.28515625" style="126" customWidth="1"/>
    <col min="7428" max="7428" width="49.28515625" style="126" customWidth="1"/>
    <col min="7429" max="7429" width="10.5703125" style="126" customWidth="1"/>
    <col min="7430" max="7682" width="9.140625" style="126"/>
    <col min="7683" max="7683" width="21.28515625" style="126" customWidth="1"/>
    <col min="7684" max="7684" width="49.28515625" style="126" customWidth="1"/>
    <col min="7685" max="7685" width="10.5703125" style="126" customWidth="1"/>
    <col min="7686" max="7938" width="9.140625" style="126"/>
    <col min="7939" max="7939" width="21.28515625" style="126" customWidth="1"/>
    <col min="7940" max="7940" width="49.28515625" style="126" customWidth="1"/>
    <col min="7941" max="7941" width="10.5703125" style="126" customWidth="1"/>
    <col min="7942" max="8194" width="9.140625" style="126"/>
    <col min="8195" max="8195" width="21.28515625" style="126" customWidth="1"/>
    <col min="8196" max="8196" width="49.28515625" style="126" customWidth="1"/>
    <col min="8197" max="8197" width="10.5703125" style="126" customWidth="1"/>
    <col min="8198" max="8450" width="9.140625" style="126"/>
    <col min="8451" max="8451" width="21.28515625" style="126" customWidth="1"/>
    <col min="8452" max="8452" width="49.28515625" style="126" customWidth="1"/>
    <col min="8453" max="8453" width="10.5703125" style="126" customWidth="1"/>
    <col min="8454" max="8706" width="9.140625" style="126"/>
    <col min="8707" max="8707" width="21.28515625" style="126" customWidth="1"/>
    <col min="8708" max="8708" width="49.28515625" style="126" customWidth="1"/>
    <col min="8709" max="8709" width="10.5703125" style="126" customWidth="1"/>
    <col min="8710" max="8962" width="9.140625" style="126"/>
    <col min="8963" max="8963" width="21.28515625" style="126" customWidth="1"/>
    <col min="8964" max="8964" width="49.28515625" style="126" customWidth="1"/>
    <col min="8965" max="8965" width="10.5703125" style="126" customWidth="1"/>
    <col min="8966" max="9218" width="9.140625" style="126"/>
    <col min="9219" max="9219" width="21.28515625" style="126" customWidth="1"/>
    <col min="9220" max="9220" width="49.28515625" style="126" customWidth="1"/>
    <col min="9221" max="9221" width="10.5703125" style="126" customWidth="1"/>
    <col min="9222" max="9474" width="9.140625" style="126"/>
    <col min="9475" max="9475" width="21.28515625" style="126" customWidth="1"/>
    <col min="9476" max="9476" width="49.28515625" style="126" customWidth="1"/>
    <col min="9477" max="9477" width="10.5703125" style="126" customWidth="1"/>
    <col min="9478" max="9730" width="9.140625" style="126"/>
    <col min="9731" max="9731" width="21.28515625" style="126" customWidth="1"/>
    <col min="9732" max="9732" width="49.28515625" style="126" customWidth="1"/>
    <col min="9733" max="9733" width="10.5703125" style="126" customWidth="1"/>
    <col min="9734" max="9986" width="9.140625" style="126"/>
    <col min="9987" max="9987" width="21.28515625" style="126" customWidth="1"/>
    <col min="9988" max="9988" width="49.28515625" style="126" customWidth="1"/>
    <col min="9989" max="9989" width="10.5703125" style="126" customWidth="1"/>
    <col min="9990" max="10242" width="9.140625" style="126"/>
    <col min="10243" max="10243" width="21.28515625" style="126" customWidth="1"/>
    <col min="10244" max="10244" width="49.28515625" style="126" customWidth="1"/>
    <col min="10245" max="10245" width="10.5703125" style="126" customWidth="1"/>
    <col min="10246" max="10498" width="9.140625" style="126"/>
    <col min="10499" max="10499" width="21.28515625" style="126" customWidth="1"/>
    <col min="10500" max="10500" width="49.28515625" style="126" customWidth="1"/>
    <col min="10501" max="10501" width="10.5703125" style="126" customWidth="1"/>
    <col min="10502" max="10754" width="9.140625" style="126"/>
    <col min="10755" max="10755" width="21.28515625" style="126" customWidth="1"/>
    <col min="10756" max="10756" width="49.28515625" style="126" customWidth="1"/>
    <col min="10757" max="10757" width="10.5703125" style="126" customWidth="1"/>
    <col min="10758" max="11010" width="9.140625" style="126"/>
    <col min="11011" max="11011" width="21.28515625" style="126" customWidth="1"/>
    <col min="11012" max="11012" width="49.28515625" style="126" customWidth="1"/>
    <col min="11013" max="11013" width="10.5703125" style="126" customWidth="1"/>
    <col min="11014" max="11266" width="9.140625" style="126"/>
    <col min="11267" max="11267" width="21.28515625" style="126" customWidth="1"/>
    <col min="11268" max="11268" width="49.28515625" style="126" customWidth="1"/>
    <col min="11269" max="11269" width="10.5703125" style="126" customWidth="1"/>
    <col min="11270" max="11522" width="9.140625" style="126"/>
    <col min="11523" max="11523" width="21.28515625" style="126" customWidth="1"/>
    <col min="11524" max="11524" width="49.28515625" style="126" customWidth="1"/>
    <col min="11525" max="11525" width="10.5703125" style="126" customWidth="1"/>
    <col min="11526" max="11778" width="9.140625" style="126"/>
    <col min="11779" max="11779" width="21.28515625" style="126" customWidth="1"/>
    <col min="11780" max="11780" width="49.28515625" style="126" customWidth="1"/>
    <col min="11781" max="11781" width="10.5703125" style="126" customWidth="1"/>
    <col min="11782" max="12034" width="9.140625" style="126"/>
    <col min="12035" max="12035" width="21.28515625" style="126" customWidth="1"/>
    <col min="12036" max="12036" width="49.28515625" style="126" customWidth="1"/>
    <col min="12037" max="12037" width="10.5703125" style="126" customWidth="1"/>
    <col min="12038" max="12290" width="9.140625" style="126"/>
    <col min="12291" max="12291" width="21.28515625" style="126" customWidth="1"/>
    <col min="12292" max="12292" width="49.28515625" style="126" customWidth="1"/>
    <col min="12293" max="12293" width="10.5703125" style="126" customWidth="1"/>
    <col min="12294" max="12546" width="9.140625" style="126"/>
    <col min="12547" max="12547" width="21.28515625" style="126" customWidth="1"/>
    <col min="12548" max="12548" width="49.28515625" style="126" customWidth="1"/>
    <col min="12549" max="12549" width="10.5703125" style="126" customWidth="1"/>
    <col min="12550" max="12802" width="9.140625" style="126"/>
    <col min="12803" max="12803" width="21.28515625" style="126" customWidth="1"/>
    <col min="12804" max="12804" width="49.28515625" style="126" customWidth="1"/>
    <col min="12805" max="12805" width="10.5703125" style="126" customWidth="1"/>
    <col min="12806" max="13058" width="9.140625" style="126"/>
    <col min="13059" max="13059" width="21.28515625" style="126" customWidth="1"/>
    <col min="13060" max="13060" width="49.28515625" style="126" customWidth="1"/>
    <col min="13061" max="13061" width="10.5703125" style="126" customWidth="1"/>
    <col min="13062" max="13314" width="9.140625" style="126"/>
    <col min="13315" max="13315" width="21.28515625" style="126" customWidth="1"/>
    <col min="13316" max="13316" width="49.28515625" style="126" customWidth="1"/>
    <col min="13317" max="13317" width="10.5703125" style="126" customWidth="1"/>
    <col min="13318" max="13570" width="9.140625" style="126"/>
    <col min="13571" max="13571" width="21.28515625" style="126" customWidth="1"/>
    <col min="13572" max="13572" width="49.28515625" style="126" customWidth="1"/>
    <col min="13573" max="13573" width="10.5703125" style="126" customWidth="1"/>
    <col min="13574" max="13826" width="9.140625" style="126"/>
    <col min="13827" max="13827" width="21.28515625" style="126" customWidth="1"/>
    <col min="13828" max="13828" width="49.28515625" style="126" customWidth="1"/>
    <col min="13829" max="13829" width="10.5703125" style="126" customWidth="1"/>
    <col min="13830" max="14082" width="9.140625" style="126"/>
    <col min="14083" max="14083" width="21.28515625" style="126" customWidth="1"/>
    <col min="14084" max="14084" width="49.28515625" style="126" customWidth="1"/>
    <col min="14085" max="14085" width="10.5703125" style="126" customWidth="1"/>
    <col min="14086" max="14338" width="9.140625" style="126"/>
    <col min="14339" max="14339" width="21.28515625" style="126" customWidth="1"/>
    <col min="14340" max="14340" width="49.28515625" style="126" customWidth="1"/>
    <col min="14341" max="14341" width="10.5703125" style="126" customWidth="1"/>
    <col min="14342" max="14594" width="9.140625" style="126"/>
    <col min="14595" max="14595" width="21.28515625" style="126" customWidth="1"/>
    <col min="14596" max="14596" width="49.28515625" style="126" customWidth="1"/>
    <col min="14597" max="14597" width="10.5703125" style="126" customWidth="1"/>
    <col min="14598" max="14850" width="9.140625" style="126"/>
    <col min="14851" max="14851" width="21.28515625" style="126" customWidth="1"/>
    <col min="14852" max="14852" width="49.28515625" style="126" customWidth="1"/>
    <col min="14853" max="14853" width="10.5703125" style="126" customWidth="1"/>
    <col min="14854" max="15106" width="9.140625" style="126"/>
    <col min="15107" max="15107" width="21.28515625" style="126" customWidth="1"/>
    <col min="15108" max="15108" width="49.28515625" style="126" customWidth="1"/>
    <col min="15109" max="15109" width="10.5703125" style="126" customWidth="1"/>
    <col min="15110" max="15362" width="9.140625" style="126"/>
    <col min="15363" max="15363" width="21.28515625" style="126" customWidth="1"/>
    <col min="15364" max="15364" width="49.28515625" style="126" customWidth="1"/>
    <col min="15365" max="15365" width="10.5703125" style="126" customWidth="1"/>
    <col min="15366" max="15618" width="9.140625" style="126"/>
    <col min="15619" max="15619" width="21.28515625" style="126" customWidth="1"/>
    <col min="15620" max="15620" width="49.28515625" style="126" customWidth="1"/>
    <col min="15621" max="15621" width="10.5703125" style="126" customWidth="1"/>
    <col min="15622" max="15874" width="9.140625" style="126"/>
    <col min="15875" max="15875" width="21.28515625" style="126" customWidth="1"/>
    <col min="15876" max="15876" width="49.28515625" style="126" customWidth="1"/>
    <col min="15877" max="15877" width="10.5703125" style="126" customWidth="1"/>
    <col min="15878" max="16130" width="9.140625" style="126"/>
    <col min="16131" max="16131" width="21.28515625" style="126" customWidth="1"/>
    <col min="16132" max="16132" width="49.28515625" style="126" customWidth="1"/>
    <col min="16133" max="16133" width="10.5703125" style="126" customWidth="1"/>
    <col min="16134" max="16384" width="9.140625" style="126"/>
  </cols>
  <sheetData>
    <row r="1" spans="1:10" ht="15" customHeight="1" x14ac:dyDescent="0.25">
      <c r="B1" s="119"/>
      <c r="C1" s="288" t="s">
        <v>173</v>
      </c>
      <c r="D1" s="292"/>
      <c r="E1" s="292"/>
    </row>
    <row r="2" spans="1:10" ht="58.5" customHeight="1" x14ac:dyDescent="0.2">
      <c r="B2" s="127"/>
      <c r="C2" s="261" t="s">
        <v>196</v>
      </c>
      <c r="D2" s="262"/>
      <c r="E2" s="262"/>
    </row>
    <row r="3" spans="1:10" ht="14.25" customHeight="1" x14ac:dyDescent="0.2">
      <c r="A3" s="128"/>
      <c r="B3" s="261"/>
      <c r="C3" s="261"/>
      <c r="D3" s="261"/>
      <c r="E3" s="261"/>
    </row>
    <row r="4" spans="1:10" ht="32.25" customHeight="1" x14ac:dyDescent="0.2">
      <c r="A4" s="293" t="s">
        <v>204</v>
      </c>
      <c r="B4" s="293"/>
      <c r="C4" s="293"/>
      <c r="D4" s="293"/>
      <c r="E4" s="293"/>
    </row>
    <row r="5" spans="1:10" ht="16.5" customHeight="1" x14ac:dyDescent="0.2">
      <c r="A5" s="129"/>
      <c r="B5" s="129"/>
      <c r="C5" s="129"/>
      <c r="D5" s="129"/>
      <c r="E5" s="129"/>
    </row>
    <row r="6" spans="1:10" ht="15" x14ac:dyDescent="0.2">
      <c r="A6" s="130"/>
      <c r="B6" s="130"/>
      <c r="C6" s="130"/>
      <c r="D6" s="130"/>
      <c r="E6" s="131" t="s">
        <v>108</v>
      </c>
    </row>
    <row r="7" spans="1:10" ht="38.25" customHeight="1" x14ac:dyDescent="0.2">
      <c r="A7" s="294" t="s">
        <v>109</v>
      </c>
      <c r="B7" s="295" t="s">
        <v>110</v>
      </c>
      <c r="C7" s="297" t="s">
        <v>5</v>
      </c>
      <c r="D7" s="279"/>
      <c r="E7" s="280"/>
      <c r="J7" s="119"/>
    </row>
    <row r="8" spans="1:10" ht="40.5" customHeight="1" x14ac:dyDescent="0.2">
      <c r="A8" s="284"/>
      <c r="B8" s="296"/>
      <c r="C8" s="99" t="s">
        <v>189</v>
      </c>
      <c r="D8" s="99" t="s">
        <v>191</v>
      </c>
      <c r="E8" s="99" t="s">
        <v>198</v>
      </c>
      <c r="J8" s="119"/>
    </row>
    <row r="9" spans="1:10" ht="36.75" customHeight="1" x14ac:dyDescent="0.2">
      <c r="A9" s="132" t="s">
        <v>111</v>
      </c>
      <c r="B9" s="133" t="s">
        <v>112</v>
      </c>
      <c r="C9" s="134">
        <f>C19</f>
        <v>0</v>
      </c>
      <c r="D9" s="134">
        <f>D19</f>
        <v>0</v>
      </c>
      <c r="E9" s="135">
        <f>E19</f>
        <v>0</v>
      </c>
      <c r="J9" s="119"/>
    </row>
    <row r="10" spans="1:10" ht="30" customHeight="1" x14ac:dyDescent="0.2">
      <c r="A10" s="132" t="s">
        <v>113</v>
      </c>
      <c r="B10" s="133" t="s">
        <v>114</v>
      </c>
      <c r="C10" s="134">
        <f>C11+C15</f>
        <v>0</v>
      </c>
      <c r="D10" s="134">
        <f>D11+D15</f>
        <v>0</v>
      </c>
      <c r="E10" s="134">
        <f>E11+E15</f>
        <v>0</v>
      </c>
    </row>
    <row r="11" spans="1:10" ht="30" customHeight="1" x14ac:dyDescent="0.2">
      <c r="A11" s="132" t="s">
        <v>115</v>
      </c>
      <c r="B11" s="133" t="s">
        <v>116</v>
      </c>
      <c r="C11" s="134">
        <f t="shared" ref="C11:E13" si="0">C12</f>
        <v>-14189.5</v>
      </c>
      <c r="D11" s="134">
        <f t="shared" si="0"/>
        <v>-9350.9</v>
      </c>
      <c r="E11" s="134">
        <f t="shared" si="0"/>
        <v>-10319.1</v>
      </c>
    </row>
    <row r="12" spans="1:10" ht="30" customHeight="1" x14ac:dyDescent="0.2">
      <c r="A12" s="132" t="s">
        <v>117</v>
      </c>
      <c r="B12" s="133" t="s">
        <v>118</v>
      </c>
      <c r="C12" s="134">
        <f t="shared" si="0"/>
        <v>-14189.5</v>
      </c>
      <c r="D12" s="134">
        <f t="shared" si="0"/>
        <v>-9350.9</v>
      </c>
      <c r="E12" s="134">
        <f t="shared" si="0"/>
        <v>-10319.1</v>
      </c>
    </row>
    <row r="13" spans="1:10" ht="30" customHeight="1" x14ac:dyDescent="0.2">
      <c r="A13" s="132" t="s">
        <v>119</v>
      </c>
      <c r="B13" s="133" t="s">
        <v>120</v>
      </c>
      <c r="C13" s="134">
        <f t="shared" si="0"/>
        <v>-14189.5</v>
      </c>
      <c r="D13" s="134">
        <f t="shared" si="0"/>
        <v>-9350.9</v>
      </c>
      <c r="E13" s="134">
        <f t="shared" si="0"/>
        <v>-10319.1</v>
      </c>
    </row>
    <row r="14" spans="1:10" ht="30" customHeight="1" x14ac:dyDescent="0.2">
      <c r="A14" s="132" t="s">
        <v>121</v>
      </c>
      <c r="B14" s="133" t="s">
        <v>122</v>
      </c>
      <c r="C14" s="219">
        <v>-14189.5</v>
      </c>
      <c r="D14" s="219">
        <v>-9350.9</v>
      </c>
      <c r="E14" s="219">
        <v>-10319.1</v>
      </c>
    </row>
    <row r="15" spans="1:10" ht="30" customHeight="1" x14ac:dyDescent="0.2">
      <c r="A15" s="132" t="s">
        <v>123</v>
      </c>
      <c r="B15" s="133" t="s">
        <v>124</v>
      </c>
      <c r="C15" s="134">
        <f t="shared" ref="C15:E17" si="1">C16</f>
        <v>14189.500000000002</v>
      </c>
      <c r="D15" s="134">
        <f t="shared" si="1"/>
        <v>9350.9</v>
      </c>
      <c r="E15" s="134">
        <f t="shared" si="1"/>
        <v>10319.1</v>
      </c>
    </row>
    <row r="16" spans="1:10" ht="30" customHeight="1" x14ac:dyDescent="0.2">
      <c r="A16" s="132" t="s">
        <v>125</v>
      </c>
      <c r="B16" s="133" t="s">
        <v>126</v>
      </c>
      <c r="C16" s="134">
        <f t="shared" si="1"/>
        <v>14189.500000000002</v>
      </c>
      <c r="D16" s="134">
        <f t="shared" si="1"/>
        <v>9350.9</v>
      </c>
      <c r="E16" s="134">
        <f t="shared" si="1"/>
        <v>10319.1</v>
      </c>
    </row>
    <row r="17" spans="1:5" ht="30" customHeight="1" x14ac:dyDescent="0.2">
      <c r="A17" s="132" t="s">
        <v>127</v>
      </c>
      <c r="B17" s="133" t="s">
        <v>128</v>
      </c>
      <c r="C17" s="134">
        <f t="shared" si="1"/>
        <v>14189.500000000002</v>
      </c>
      <c r="D17" s="134">
        <f t="shared" si="1"/>
        <v>9350.9</v>
      </c>
      <c r="E17" s="134">
        <f t="shared" si="1"/>
        <v>10319.1</v>
      </c>
    </row>
    <row r="18" spans="1:5" ht="30" customHeight="1" x14ac:dyDescent="0.2">
      <c r="A18" s="132" t="s">
        <v>129</v>
      </c>
      <c r="B18" s="133" t="s">
        <v>130</v>
      </c>
      <c r="C18" s="219">
        <f>'Приложение 3'!F153</f>
        <v>14189.500000000002</v>
      </c>
      <c r="D18" s="219">
        <f>'Приложение 3'!G153</f>
        <v>9350.9</v>
      </c>
      <c r="E18" s="219">
        <f>'Приложение 3'!H153</f>
        <v>10319.1</v>
      </c>
    </row>
    <row r="19" spans="1:5" ht="30" customHeight="1" x14ac:dyDescent="0.2">
      <c r="A19" s="290" t="s">
        <v>131</v>
      </c>
      <c r="B19" s="291"/>
      <c r="C19" s="136">
        <f>C10</f>
        <v>0</v>
      </c>
      <c r="D19" s="136">
        <f>D10</f>
        <v>0</v>
      </c>
      <c r="E19" s="137">
        <f>E10</f>
        <v>0</v>
      </c>
    </row>
  </sheetData>
  <mergeCells count="8">
    <mergeCell ref="A19:B19"/>
    <mergeCell ref="C1:E1"/>
    <mergeCell ref="C2:E2"/>
    <mergeCell ref="B3:E3"/>
    <mergeCell ref="A4:E4"/>
    <mergeCell ref="A7:A8"/>
    <mergeCell ref="B7:B8"/>
    <mergeCell ref="C7:E7"/>
  </mergeCells>
  <pageMargins left="0.31496062992125984" right="0.31496062992125984" top="0.74803149606299213" bottom="0.74803149606299213" header="0.31496062992125984" footer="0.31496062992125984"/>
  <pageSetup paperSize="9" orientation="portrait" r:id="rId1"/>
  <ignoredErrors>
    <ignoredError sqref="E19" unlockedFormula="1"/>
  </ignoredError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3"/>
  <sheetViews>
    <sheetView workbookViewId="0">
      <selection activeCell="I16" sqref="I16"/>
    </sheetView>
  </sheetViews>
  <sheetFormatPr defaultRowHeight="12.75" x14ac:dyDescent="0.2"/>
  <cols>
    <col min="1" max="1" width="3.140625" style="126" customWidth="1"/>
    <col min="2" max="2" width="36.85546875" style="126" customWidth="1"/>
    <col min="3" max="3" width="12.140625" style="126" customWidth="1"/>
    <col min="4" max="4" width="11.5703125" style="126" customWidth="1"/>
    <col min="5" max="5" width="14" style="126" customWidth="1"/>
    <col min="6" max="6" width="11.5703125" style="126" customWidth="1"/>
    <col min="7" max="7" width="11.7109375" style="126" customWidth="1"/>
    <col min="8" max="8" width="12.28515625" style="126" customWidth="1"/>
    <col min="9" max="9" width="11.85546875" style="126" customWidth="1"/>
    <col min="10" max="10" width="11" style="126" customWidth="1"/>
    <col min="11" max="11" width="13.7109375" style="126" customWidth="1"/>
    <col min="12" max="263" width="9.140625" style="126"/>
    <col min="264" max="264" width="3.140625" style="126" customWidth="1"/>
    <col min="265" max="265" width="38.7109375" style="126" customWidth="1"/>
    <col min="266" max="266" width="18.28515625" style="126" customWidth="1"/>
    <col min="267" max="267" width="20" style="126" customWidth="1"/>
    <col min="268" max="519" width="9.140625" style="126"/>
    <col min="520" max="520" width="3.140625" style="126" customWidth="1"/>
    <col min="521" max="521" width="38.7109375" style="126" customWidth="1"/>
    <col min="522" max="522" width="18.28515625" style="126" customWidth="1"/>
    <col min="523" max="523" width="20" style="126" customWidth="1"/>
    <col min="524" max="775" width="9.140625" style="126"/>
    <col min="776" max="776" width="3.140625" style="126" customWidth="1"/>
    <col min="777" max="777" width="38.7109375" style="126" customWidth="1"/>
    <col min="778" max="778" width="18.28515625" style="126" customWidth="1"/>
    <col min="779" max="779" width="20" style="126" customWidth="1"/>
    <col min="780" max="1031" width="9.140625" style="126"/>
    <col min="1032" max="1032" width="3.140625" style="126" customWidth="1"/>
    <col min="1033" max="1033" width="38.7109375" style="126" customWidth="1"/>
    <col min="1034" max="1034" width="18.28515625" style="126" customWidth="1"/>
    <col min="1035" max="1035" width="20" style="126" customWidth="1"/>
    <col min="1036" max="1287" width="9.140625" style="126"/>
    <col min="1288" max="1288" width="3.140625" style="126" customWidth="1"/>
    <col min="1289" max="1289" width="38.7109375" style="126" customWidth="1"/>
    <col min="1290" max="1290" width="18.28515625" style="126" customWidth="1"/>
    <col min="1291" max="1291" width="20" style="126" customWidth="1"/>
    <col min="1292" max="1543" width="9.140625" style="126"/>
    <col min="1544" max="1544" width="3.140625" style="126" customWidth="1"/>
    <col min="1545" max="1545" width="38.7109375" style="126" customWidth="1"/>
    <col min="1546" max="1546" width="18.28515625" style="126" customWidth="1"/>
    <col min="1547" max="1547" width="20" style="126" customWidth="1"/>
    <col min="1548" max="1799" width="9.140625" style="126"/>
    <col min="1800" max="1800" width="3.140625" style="126" customWidth="1"/>
    <col min="1801" max="1801" width="38.7109375" style="126" customWidth="1"/>
    <col min="1802" max="1802" width="18.28515625" style="126" customWidth="1"/>
    <col min="1803" max="1803" width="20" style="126" customWidth="1"/>
    <col min="1804" max="2055" width="9.140625" style="126"/>
    <col min="2056" max="2056" width="3.140625" style="126" customWidth="1"/>
    <col min="2057" max="2057" width="38.7109375" style="126" customWidth="1"/>
    <col min="2058" max="2058" width="18.28515625" style="126" customWidth="1"/>
    <col min="2059" max="2059" width="20" style="126" customWidth="1"/>
    <col min="2060" max="2311" width="9.140625" style="126"/>
    <col min="2312" max="2312" width="3.140625" style="126" customWidth="1"/>
    <col min="2313" max="2313" width="38.7109375" style="126" customWidth="1"/>
    <col min="2314" max="2314" width="18.28515625" style="126" customWidth="1"/>
    <col min="2315" max="2315" width="20" style="126" customWidth="1"/>
    <col min="2316" max="2567" width="9.140625" style="126"/>
    <col min="2568" max="2568" width="3.140625" style="126" customWidth="1"/>
    <col min="2569" max="2569" width="38.7109375" style="126" customWidth="1"/>
    <col min="2570" max="2570" width="18.28515625" style="126" customWidth="1"/>
    <col min="2571" max="2571" width="20" style="126" customWidth="1"/>
    <col min="2572" max="2823" width="9.140625" style="126"/>
    <col min="2824" max="2824" width="3.140625" style="126" customWidth="1"/>
    <col min="2825" max="2825" width="38.7109375" style="126" customWidth="1"/>
    <col min="2826" max="2826" width="18.28515625" style="126" customWidth="1"/>
    <col min="2827" max="2827" width="20" style="126" customWidth="1"/>
    <col min="2828" max="3079" width="9.140625" style="126"/>
    <col min="3080" max="3080" width="3.140625" style="126" customWidth="1"/>
    <col min="3081" max="3081" width="38.7109375" style="126" customWidth="1"/>
    <col min="3082" max="3082" width="18.28515625" style="126" customWidth="1"/>
    <col min="3083" max="3083" width="20" style="126" customWidth="1"/>
    <col min="3084" max="3335" width="9.140625" style="126"/>
    <col min="3336" max="3336" width="3.140625" style="126" customWidth="1"/>
    <col min="3337" max="3337" width="38.7109375" style="126" customWidth="1"/>
    <col min="3338" max="3338" width="18.28515625" style="126" customWidth="1"/>
    <col min="3339" max="3339" width="20" style="126" customWidth="1"/>
    <col min="3340" max="3591" width="9.140625" style="126"/>
    <col min="3592" max="3592" width="3.140625" style="126" customWidth="1"/>
    <col min="3593" max="3593" width="38.7109375" style="126" customWidth="1"/>
    <col min="3594" max="3594" width="18.28515625" style="126" customWidth="1"/>
    <col min="3595" max="3595" width="20" style="126" customWidth="1"/>
    <col min="3596" max="3847" width="9.140625" style="126"/>
    <col min="3848" max="3848" width="3.140625" style="126" customWidth="1"/>
    <col min="3849" max="3849" width="38.7109375" style="126" customWidth="1"/>
    <col min="3850" max="3850" width="18.28515625" style="126" customWidth="1"/>
    <col min="3851" max="3851" width="20" style="126" customWidth="1"/>
    <col min="3852" max="4103" width="9.140625" style="126"/>
    <col min="4104" max="4104" width="3.140625" style="126" customWidth="1"/>
    <col min="4105" max="4105" width="38.7109375" style="126" customWidth="1"/>
    <col min="4106" max="4106" width="18.28515625" style="126" customWidth="1"/>
    <col min="4107" max="4107" width="20" style="126" customWidth="1"/>
    <col min="4108" max="4359" width="9.140625" style="126"/>
    <col min="4360" max="4360" width="3.140625" style="126" customWidth="1"/>
    <col min="4361" max="4361" width="38.7109375" style="126" customWidth="1"/>
    <col min="4362" max="4362" width="18.28515625" style="126" customWidth="1"/>
    <col min="4363" max="4363" width="20" style="126" customWidth="1"/>
    <col min="4364" max="4615" width="9.140625" style="126"/>
    <col min="4616" max="4616" width="3.140625" style="126" customWidth="1"/>
    <col min="4617" max="4617" width="38.7109375" style="126" customWidth="1"/>
    <col min="4618" max="4618" width="18.28515625" style="126" customWidth="1"/>
    <col min="4619" max="4619" width="20" style="126" customWidth="1"/>
    <col min="4620" max="4871" width="9.140625" style="126"/>
    <col min="4872" max="4872" width="3.140625" style="126" customWidth="1"/>
    <col min="4873" max="4873" width="38.7109375" style="126" customWidth="1"/>
    <col min="4874" max="4874" width="18.28515625" style="126" customWidth="1"/>
    <col min="4875" max="4875" width="20" style="126" customWidth="1"/>
    <col min="4876" max="5127" width="9.140625" style="126"/>
    <col min="5128" max="5128" width="3.140625" style="126" customWidth="1"/>
    <col min="5129" max="5129" width="38.7109375" style="126" customWidth="1"/>
    <col min="5130" max="5130" width="18.28515625" style="126" customWidth="1"/>
    <col min="5131" max="5131" width="20" style="126" customWidth="1"/>
    <col min="5132" max="5383" width="9.140625" style="126"/>
    <col min="5384" max="5384" width="3.140625" style="126" customWidth="1"/>
    <col min="5385" max="5385" width="38.7109375" style="126" customWidth="1"/>
    <col min="5386" max="5386" width="18.28515625" style="126" customWidth="1"/>
    <col min="5387" max="5387" width="20" style="126" customWidth="1"/>
    <col min="5388" max="5639" width="9.140625" style="126"/>
    <col min="5640" max="5640" width="3.140625" style="126" customWidth="1"/>
    <col min="5641" max="5641" width="38.7109375" style="126" customWidth="1"/>
    <col min="5642" max="5642" width="18.28515625" style="126" customWidth="1"/>
    <col min="5643" max="5643" width="20" style="126" customWidth="1"/>
    <col min="5644" max="5895" width="9.140625" style="126"/>
    <col min="5896" max="5896" width="3.140625" style="126" customWidth="1"/>
    <col min="5897" max="5897" width="38.7109375" style="126" customWidth="1"/>
    <col min="5898" max="5898" width="18.28515625" style="126" customWidth="1"/>
    <col min="5899" max="5899" width="20" style="126" customWidth="1"/>
    <col min="5900" max="6151" width="9.140625" style="126"/>
    <col min="6152" max="6152" width="3.140625" style="126" customWidth="1"/>
    <col min="6153" max="6153" width="38.7109375" style="126" customWidth="1"/>
    <col min="6154" max="6154" width="18.28515625" style="126" customWidth="1"/>
    <col min="6155" max="6155" width="20" style="126" customWidth="1"/>
    <col min="6156" max="6407" width="9.140625" style="126"/>
    <col min="6408" max="6408" width="3.140625" style="126" customWidth="1"/>
    <col min="6409" max="6409" width="38.7109375" style="126" customWidth="1"/>
    <col min="6410" max="6410" width="18.28515625" style="126" customWidth="1"/>
    <col min="6411" max="6411" width="20" style="126" customWidth="1"/>
    <col min="6412" max="6663" width="9.140625" style="126"/>
    <col min="6664" max="6664" width="3.140625" style="126" customWidth="1"/>
    <col min="6665" max="6665" width="38.7109375" style="126" customWidth="1"/>
    <col min="6666" max="6666" width="18.28515625" style="126" customWidth="1"/>
    <col min="6667" max="6667" width="20" style="126" customWidth="1"/>
    <col min="6668" max="6919" width="9.140625" style="126"/>
    <col min="6920" max="6920" width="3.140625" style="126" customWidth="1"/>
    <col min="6921" max="6921" width="38.7109375" style="126" customWidth="1"/>
    <col min="6922" max="6922" width="18.28515625" style="126" customWidth="1"/>
    <col min="6923" max="6923" width="20" style="126" customWidth="1"/>
    <col min="6924" max="7175" width="9.140625" style="126"/>
    <col min="7176" max="7176" width="3.140625" style="126" customWidth="1"/>
    <col min="7177" max="7177" width="38.7109375" style="126" customWidth="1"/>
    <col min="7178" max="7178" width="18.28515625" style="126" customWidth="1"/>
    <col min="7179" max="7179" width="20" style="126" customWidth="1"/>
    <col min="7180" max="7431" width="9.140625" style="126"/>
    <col min="7432" max="7432" width="3.140625" style="126" customWidth="1"/>
    <col min="7433" max="7433" width="38.7109375" style="126" customWidth="1"/>
    <col min="7434" max="7434" width="18.28515625" style="126" customWidth="1"/>
    <col min="7435" max="7435" width="20" style="126" customWidth="1"/>
    <col min="7436" max="7687" width="9.140625" style="126"/>
    <col min="7688" max="7688" width="3.140625" style="126" customWidth="1"/>
    <col min="7689" max="7689" width="38.7109375" style="126" customWidth="1"/>
    <col min="7690" max="7690" width="18.28515625" style="126" customWidth="1"/>
    <col min="7691" max="7691" width="20" style="126" customWidth="1"/>
    <col min="7692" max="7943" width="9.140625" style="126"/>
    <col min="7944" max="7944" width="3.140625" style="126" customWidth="1"/>
    <col min="7945" max="7945" width="38.7109375" style="126" customWidth="1"/>
    <col min="7946" max="7946" width="18.28515625" style="126" customWidth="1"/>
    <col min="7947" max="7947" width="20" style="126" customWidth="1"/>
    <col min="7948" max="8199" width="9.140625" style="126"/>
    <col min="8200" max="8200" width="3.140625" style="126" customWidth="1"/>
    <col min="8201" max="8201" width="38.7109375" style="126" customWidth="1"/>
    <col min="8202" max="8202" width="18.28515625" style="126" customWidth="1"/>
    <col min="8203" max="8203" width="20" style="126" customWidth="1"/>
    <col min="8204" max="8455" width="9.140625" style="126"/>
    <col min="8456" max="8456" width="3.140625" style="126" customWidth="1"/>
    <col min="8457" max="8457" width="38.7109375" style="126" customWidth="1"/>
    <col min="8458" max="8458" width="18.28515625" style="126" customWidth="1"/>
    <col min="8459" max="8459" width="20" style="126" customWidth="1"/>
    <col min="8460" max="8711" width="9.140625" style="126"/>
    <col min="8712" max="8712" width="3.140625" style="126" customWidth="1"/>
    <col min="8713" max="8713" width="38.7109375" style="126" customWidth="1"/>
    <col min="8714" max="8714" width="18.28515625" style="126" customWidth="1"/>
    <col min="8715" max="8715" width="20" style="126" customWidth="1"/>
    <col min="8716" max="8967" width="9.140625" style="126"/>
    <col min="8968" max="8968" width="3.140625" style="126" customWidth="1"/>
    <col min="8969" max="8969" width="38.7109375" style="126" customWidth="1"/>
    <col min="8970" max="8970" width="18.28515625" style="126" customWidth="1"/>
    <col min="8971" max="8971" width="20" style="126" customWidth="1"/>
    <col min="8972" max="9223" width="9.140625" style="126"/>
    <col min="9224" max="9224" width="3.140625" style="126" customWidth="1"/>
    <col min="9225" max="9225" width="38.7109375" style="126" customWidth="1"/>
    <col min="9226" max="9226" width="18.28515625" style="126" customWidth="1"/>
    <col min="9227" max="9227" width="20" style="126" customWidth="1"/>
    <col min="9228" max="9479" width="9.140625" style="126"/>
    <col min="9480" max="9480" width="3.140625" style="126" customWidth="1"/>
    <col min="9481" max="9481" width="38.7109375" style="126" customWidth="1"/>
    <col min="9482" max="9482" width="18.28515625" style="126" customWidth="1"/>
    <col min="9483" max="9483" width="20" style="126" customWidth="1"/>
    <col min="9484" max="9735" width="9.140625" style="126"/>
    <col min="9736" max="9736" width="3.140625" style="126" customWidth="1"/>
    <col min="9737" max="9737" width="38.7109375" style="126" customWidth="1"/>
    <col min="9738" max="9738" width="18.28515625" style="126" customWidth="1"/>
    <col min="9739" max="9739" width="20" style="126" customWidth="1"/>
    <col min="9740" max="9991" width="9.140625" style="126"/>
    <col min="9992" max="9992" width="3.140625" style="126" customWidth="1"/>
    <col min="9993" max="9993" width="38.7109375" style="126" customWidth="1"/>
    <col min="9994" max="9994" width="18.28515625" style="126" customWidth="1"/>
    <col min="9995" max="9995" width="20" style="126" customWidth="1"/>
    <col min="9996" max="10247" width="9.140625" style="126"/>
    <col min="10248" max="10248" width="3.140625" style="126" customWidth="1"/>
    <col min="10249" max="10249" width="38.7109375" style="126" customWidth="1"/>
    <col min="10250" max="10250" width="18.28515625" style="126" customWidth="1"/>
    <col min="10251" max="10251" width="20" style="126" customWidth="1"/>
    <col min="10252" max="10503" width="9.140625" style="126"/>
    <col min="10504" max="10504" width="3.140625" style="126" customWidth="1"/>
    <col min="10505" max="10505" width="38.7109375" style="126" customWidth="1"/>
    <col min="10506" max="10506" width="18.28515625" style="126" customWidth="1"/>
    <col min="10507" max="10507" width="20" style="126" customWidth="1"/>
    <col min="10508" max="10759" width="9.140625" style="126"/>
    <col min="10760" max="10760" width="3.140625" style="126" customWidth="1"/>
    <col min="10761" max="10761" width="38.7109375" style="126" customWidth="1"/>
    <col min="10762" max="10762" width="18.28515625" style="126" customWidth="1"/>
    <col min="10763" max="10763" width="20" style="126" customWidth="1"/>
    <col min="10764" max="11015" width="9.140625" style="126"/>
    <col min="11016" max="11016" width="3.140625" style="126" customWidth="1"/>
    <col min="11017" max="11017" width="38.7109375" style="126" customWidth="1"/>
    <col min="11018" max="11018" width="18.28515625" style="126" customWidth="1"/>
    <col min="11019" max="11019" width="20" style="126" customWidth="1"/>
    <col min="11020" max="11271" width="9.140625" style="126"/>
    <col min="11272" max="11272" width="3.140625" style="126" customWidth="1"/>
    <col min="11273" max="11273" width="38.7109375" style="126" customWidth="1"/>
    <col min="11274" max="11274" width="18.28515625" style="126" customWidth="1"/>
    <col min="11275" max="11275" width="20" style="126" customWidth="1"/>
    <col min="11276" max="11527" width="9.140625" style="126"/>
    <col min="11528" max="11528" width="3.140625" style="126" customWidth="1"/>
    <col min="11529" max="11529" width="38.7109375" style="126" customWidth="1"/>
    <col min="11530" max="11530" width="18.28515625" style="126" customWidth="1"/>
    <col min="11531" max="11531" width="20" style="126" customWidth="1"/>
    <col min="11532" max="11783" width="9.140625" style="126"/>
    <col min="11784" max="11784" width="3.140625" style="126" customWidth="1"/>
    <col min="11785" max="11785" width="38.7109375" style="126" customWidth="1"/>
    <col min="11786" max="11786" width="18.28515625" style="126" customWidth="1"/>
    <col min="11787" max="11787" width="20" style="126" customWidth="1"/>
    <col min="11788" max="12039" width="9.140625" style="126"/>
    <col min="12040" max="12040" width="3.140625" style="126" customWidth="1"/>
    <col min="12041" max="12041" width="38.7109375" style="126" customWidth="1"/>
    <col min="12042" max="12042" width="18.28515625" style="126" customWidth="1"/>
    <col min="12043" max="12043" width="20" style="126" customWidth="1"/>
    <col min="12044" max="12295" width="9.140625" style="126"/>
    <col min="12296" max="12296" width="3.140625" style="126" customWidth="1"/>
    <col min="12297" max="12297" width="38.7109375" style="126" customWidth="1"/>
    <col min="12298" max="12298" width="18.28515625" style="126" customWidth="1"/>
    <col min="12299" max="12299" width="20" style="126" customWidth="1"/>
    <col min="12300" max="12551" width="9.140625" style="126"/>
    <col min="12552" max="12552" width="3.140625" style="126" customWidth="1"/>
    <col min="12553" max="12553" width="38.7109375" style="126" customWidth="1"/>
    <col min="12554" max="12554" width="18.28515625" style="126" customWidth="1"/>
    <col min="12555" max="12555" width="20" style="126" customWidth="1"/>
    <col min="12556" max="12807" width="9.140625" style="126"/>
    <col min="12808" max="12808" width="3.140625" style="126" customWidth="1"/>
    <col min="12809" max="12809" width="38.7109375" style="126" customWidth="1"/>
    <col min="12810" max="12810" width="18.28515625" style="126" customWidth="1"/>
    <col min="12811" max="12811" width="20" style="126" customWidth="1"/>
    <col min="12812" max="13063" width="9.140625" style="126"/>
    <col min="13064" max="13064" width="3.140625" style="126" customWidth="1"/>
    <col min="13065" max="13065" width="38.7109375" style="126" customWidth="1"/>
    <col min="13066" max="13066" width="18.28515625" style="126" customWidth="1"/>
    <col min="13067" max="13067" width="20" style="126" customWidth="1"/>
    <col min="13068" max="13319" width="9.140625" style="126"/>
    <col min="13320" max="13320" width="3.140625" style="126" customWidth="1"/>
    <col min="13321" max="13321" width="38.7109375" style="126" customWidth="1"/>
    <col min="13322" max="13322" width="18.28515625" style="126" customWidth="1"/>
    <col min="13323" max="13323" width="20" style="126" customWidth="1"/>
    <col min="13324" max="13575" width="9.140625" style="126"/>
    <col min="13576" max="13576" width="3.140625" style="126" customWidth="1"/>
    <col min="13577" max="13577" width="38.7109375" style="126" customWidth="1"/>
    <col min="13578" max="13578" width="18.28515625" style="126" customWidth="1"/>
    <col min="13579" max="13579" width="20" style="126" customWidth="1"/>
    <col min="13580" max="13831" width="9.140625" style="126"/>
    <col min="13832" max="13832" width="3.140625" style="126" customWidth="1"/>
    <col min="13833" max="13833" width="38.7109375" style="126" customWidth="1"/>
    <col min="13834" max="13834" width="18.28515625" style="126" customWidth="1"/>
    <col min="13835" max="13835" width="20" style="126" customWidth="1"/>
    <col min="13836" max="14087" width="9.140625" style="126"/>
    <col min="14088" max="14088" width="3.140625" style="126" customWidth="1"/>
    <col min="14089" max="14089" width="38.7109375" style="126" customWidth="1"/>
    <col min="14090" max="14090" width="18.28515625" style="126" customWidth="1"/>
    <col min="14091" max="14091" width="20" style="126" customWidth="1"/>
    <col min="14092" max="14343" width="9.140625" style="126"/>
    <col min="14344" max="14344" width="3.140625" style="126" customWidth="1"/>
    <col min="14345" max="14345" width="38.7109375" style="126" customWidth="1"/>
    <col min="14346" max="14346" width="18.28515625" style="126" customWidth="1"/>
    <col min="14347" max="14347" width="20" style="126" customWidth="1"/>
    <col min="14348" max="14599" width="9.140625" style="126"/>
    <col min="14600" max="14600" width="3.140625" style="126" customWidth="1"/>
    <col min="14601" max="14601" width="38.7109375" style="126" customWidth="1"/>
    <col min="14602" max="14602" width="18.28515625" style="126" customWidth="1"/>
    <col min="14603" max="14603" width="20" style="126" customWidth="1"/>
    <col min="14604" max="14855" width="9.140625" style="126"/>
    <col min="14856" max="14856" width="3.140625" style="126" customWidth="1"/>
    <col min="14857" max="14857" width="38.7109375" style="126" customWidth="1"/>
    <col min="14858" max="14858" width="18.28515625" style="126" customWidth="1"/>
    <col min="14859" max="14859" width="20" style="126" customWidth="1"/>
    <col min="14860" max="15111" width="9.140625" style="126"/>
    <col min="15112" max="15112" width="3.140625" style="126" customWidth="1"/>
    <col min="15113" max="15113" width="38.7109375" style="126" customWidth="1"/>
    <col min="15114" max="15114" width="18.28515625" style="126" customWidth="1"/>
    <col min="15115" max="15115" width="20" style="126" customWidth="1"/>
    <col min="15116" max="15367" width="9.140625" style="126"/>
    <col min="15368" max="15368" width="3.140625" style="126" customWidth="1"/>
    <col min="15369" max="15369" width="38.7109375" style="126" customWidth="1"/>
    <col min="15370" max="15370" width="18.28515625" style="126" customWidth="1"/>
    <col min="15371" max="15371" width="20" style="126" customWidth="1"/>
    <col min="15372" max="15623" width="9.140625" style="126"/>
    <col min="15624" max="15624" width="3.140625" style="126" customWidth="1"/>
    <col min="15625" max="15625" width="38.7109375" style="126" customWidth="1"/>
    <col min="15626" max="15626" width="18.28515625" style="126" customWidth="1"/>
    <col min="15627" max="15627" width="20" style="126" customWidth="1"/>
    <col min="15628" max="15879" width="9.140625" style="126"/>
    <col min="15880" max="15880" width="3.140625" style="126" customWidth="1"/>
    <col min="15881" max="15881" width="38.7109375" style="126" customWidth="1"/>
    <col min="15882" max="15882" width="18.28515625" style="126" customWidth="1"/>
    <col min="15883" max="15883" width="20" style="126" customWidth="1"/>
    <col min="15884" max="16135" width="9.140625" style="126"/>
    <col min="16136" max="16136" width="3.140625" style="126" customWidth="1"/>
    <col min="16137" max="16137" width="38.7109375" style="126" customWidth="1"/>
    <col min="16138" max="16138" width="18.28515625" style="126" customWidth="1"/>
    <col min="16139" max="16139" width="20" style="126" customWidth="1"/>
    <col min="16140" max="16384" width="9.140625" style="126"/>
  </cols>
  <sheetData>
    <row r="1" spans="1:11" ht="15" x14ac:dyDescent="0.25">
      <c r="I1" s="298" t="s">
        <v>107</v>
      </c>
      <c r="J1" s="299"/>
      <c r="K1" s="299"/>
    </row>
    <row r="2" spans="1:11" ht="53.25" customHeight="1" x14ac:dyDescent="0.2">
      <c r="A2" s="139"/>
      <c r="B2" s="139"/>
      <c r="C2" s="139"/>
      <c r="D2" s="139"/>
      <c r="E2" s="139"/>
      <c r="F2" s="139"/>
      <c r="G2" s="139"/>
      <c r="H2" s="139"/>
      <c r="I2" s="261" t="s">
        <v>196</v>
      </c>
      <c r="J2" s="262"/>
      <c r="K2" s="262"/>
    </row>
    <row r="3" spans="1:11" ht="18" customHeight="1" x14ac:dyDescent="0.2">
      <c r="A3" s="139"/>
      <c r="B3" s="139"/>
      <c r="C3" s="139"/>
      <c r="D3" s="139"/>
      <c r="E3" s="139"/>
      <c r="F3" s="139"/>
      <c r="G3" s="139"/>
      <c r="H3" s="139"/>
      <c r="I3" s="189"/>
      <c r="J3" s="189"/>
      <c r="K3" s="189"/>
    </row>
    <row r="4" spans="1:11" ht="33.75" customHeight="1" x14ac:dyDescent="0.2">
      <c r="A4" s="300" t="s">
        <v>205</v>
      </c>
      <c r="B4" s="300"/>
      <c r="C4" s="300"/>
      <c r="D4" s="300"/>
      <c r="E4" s="300"/>
      <c r="F4" s="300"/>
      <c r="G4" s="300"/>
      <c r="H4" s="300"/>
      <c r="I4" s="300"/>
      <c r="J4" s="300"/>
      <c r="K4" s="300"/>
    </row>
    <row r="5" spans="1:11" ht="15.75" customHeight="1" x14ac:dyDescent="0.2">
      <c r="A5" s="140"/>
      <c r="B5" s="140"/>
      <c r="C5" s="140"/>
      <c r="D5" s="140"/>
      <c r="E5" s="140"/>
      <c r="F5" s="140"/>
      <c r="G5" s="140"/>
      <c r="H5" s="140"/>
      <c r="I5" s="140"/>
      <c r="J5" s="140"/>
      <c r="K5" s="190" t="s">
        <v>81</v>
      </c>
    </row>
    <row r="6" spans="1:11" ht="42" customHeight="1" x14ac:dyDescent="0.2">
      <c r="A6" s="301" t="s">
        <v>133</v>
      </c>
      <c r="B6" s="301"/>
      <c r="C6" s="302" t="s">
        <v>189</v>
      </c>
      <c r="D6" s="303"/>
      <c r="E6" s="280"/>
      <c r="F6" s="302" t="s">
        <v>191</v>
      </c>
      <c r="G6" s="303"/>
      <c r="H6" s="280"/>
      <c r="I6" s="302" t="s">
        <v>198</v>
      </c>
      <c r="J6" s="303"/>
      <c r="K6" s="280"/>
    </row>
    <row r="7" spans="1:11" ht="50.25" customHeight="1" x14ac:dyDescent="0.2">
      <c r="A7" s="301"/>
      <c r="B7" s="301"/>
      <c r="C7" s="141" t="s">
        <v>134</v>
      </c>
      <c r="D7" s="141" t="s">
        <v>135</v>
      </c>
      <c r="E7" s="141" t="s">
        <v>136</v>
      </c>
      <c r="F7" s="141" t="s">
        <v>134</v>
      </c>
      <c r="G7" s="141" t="s">
        <v>135</v>
      </c>
      <c r="H7" s="141" t="s">
        <v>136</v>
      </c>
      <c r="I7" s="141" t="s">
        <v>134</v>
      </c>
      <c r="J7" s="141" t="s">
        <v>135</v>
      </c>
      <c r="K7" s="141" t="s">
        <v>136</v>
      </c>
    </row>
    <row r="8" spans="1:11" ht="21.75" customHeight="1" x14ac:dyDescent="0.2">
      <c r="A8" s="301"/>
      <c r="B8" s="301"/>
      <c r="C8" s="142">
        <f>C9+C10</f>
        <v>0</v>
      </c>
      <c r="D8" s="142" t="s">
        <v>137</v>
      </c>
      <c r="E8" s="142">
        <f t="shared" ref="E8:F8" si="0">E9+E10</f>
        <v>0</v>
      </c>
      <c r="F8" s="142">
        <f t="shared" si="0"/>
        <v>0</v>
      </c>
      <c r="G8" s="142" t="s">
        <v>137</v>
      </c>
      <c r="H8" s="142">
        <f t="shared" ref="H8:I8" si="1">H9+H10</f>
        <v>0</v>
      </c>
      <c r="I8" s="142">
        <f t="shared" si="1"/>
        <v>0</v>
      </c>
      <c r="J8" s="142" t="s">
        <v>137</v>
      </c>
      <c r="K8" s="143">
        <f>K9+K10</f>
        <v>0</v>
      </c>
    </row>
    <row r="9" spans="1:11" ht="30" customHeight="1" x14ac:dyDescent="0.2">
      <c r="A9" s="141">
        <v>1</v>
      </c>
      <c r="B9" s="144" t="s">
        <v>138</v>
      </c>
      <c r="C9" s="145">
        <v>0</v>
      </c>
      <c r="D9" s="145" t="s">
        <v>137</v>
      </c>
      <c r="E9" s="145">
        <v>0</v>
      </c>
      <c r="F9" s="145">
        <v>0</v>
      </c>
      <c r="G9" s="145" t="s">
        <v>137</v>
      </c>
      <c r="H9" s="145">
        <v>0</v>
      </c>
      <c r="I9" s="145">
        <v>0</v>
      </c>
      <c r="J9" s="145"/>
      <c r="K9" s="145">
        <v>0</v>
      </c>
    </row>
    <row r="10" spans="1:11" ht="31.5" customHeight="1" x14ac:dyDescent="0.2">
      <c r="A10" s="141">
        <v>2</v>
      </c>
      <c r="B10" s="144" t="s">
        <v>139</v>
      </c>
      <c r="C10" s="145">
        <v>0</v>
      </c>
      <c r="D10" s="145" t="s">
        <v>137</v>
      </c>
      <c r="E10" s="145">
        <v>0</v>
      </c>
      <c r="F10" s="145">
        <v>0</v>
      </c>
      <c r="G10" s="145" t="s">
        <v>137</v>
      </c>
      <c r="H10" s="145">
        <v>0</v>
      </c>
      <c r="I10" s="145">
        <v>0</v>
      </c>
      <c r="J10" s="145"/>
      <c r="K10" s="145">
        <v>0</v>
      </c>
    </row>
    <row r="11" spans="1:11" x14ac:dyDescent="0.2">
      <c r="A11" s="140"/>
      <c r="B11" s="140"/>
      <c r="C11" s="140"/>
      <c r="D11" s="140"/>
      <c r="E11" s="140"/>
      <c r="F11" s="140"/>
      <c r="G11" s="140"/>
      <c r="H11" s="140"/>
      <c r="I11" s="146"/>
      <c r="J11" s="146"/>
      <c r="K11" s="87"/>
    </row>
    <row r="12" spans="1:11" x14ac:dyDescent="0.2">
      <c r="A12" s="140"/>
      <c r="B12" s="140"/>
      <c r="C12" s="140"/>
      <c r="D12" s="140"/>
      <c r="E12" s="140"/>
      <c r="F12" s="140"/>
      <c r="G12" s="140"/>
      <c r="H12" s="140"/>
      <c r="I12" s="146"/>
      <c r="J12" s="146"/>
      <c r="K12" s="87"/>
    </row>
    <row r="13" spans="1:11" ht="15.75" x14ac:dyDescent="0.25">
      <c r="A13" s="147"/>
      <c r="B13" s="147"/>
      <c r="C13" s="147"/>
      <c r="D13" s="147"/>
      <c r="E13" s="147"/>
      <c r="F13" s="147"/>
      <c r="G13" s="147"/>
      <c r="H13" s="147"/>
      <c r="I13" s="147"/>
      <c r="J13" s="147"/>
      <c r="K13" s="147"/>
    </row>
  </sheetData>
  <mergeCells count="7">
    <mergeCell ref="I1:K1"/>
    <mergeCell ref="I2:K2"/>
    <mergeCell ref="A4:K4"/>
    <mergeCell ref="A6:B8"/>
    <mergeCell ref="C6:E6"/>
    <mergeCell ref="F6:H6"/>
    <mergeCell ref="I6:K6"/>
  </mergeCells>
  <pageMargins left="0.70866141732283472" right="0.70866141732283472" top="0.74803149606299213" bottom="0.74803149606299213" header="0.31496062992125984" footer="0.31496062992125984"/>
  <pageSetup paperSize="9" scale="87" orientation="landscape" horizontalDpi="0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1"/>
  <sheetViews>
    <sheetView workbookViewId="0">
      <selection activeCell="G36" sqref="G36"/>
    </sheetView>
  </sheetViews>
  <sheetFormatPr defaultRowHeight="12.75" x14ac:dyDescent="0.2"/>
  <cols>
    <col min="1" max="1" width="5.42578125" style="126" customWidth="1"/>
    <col min="2" max="2" width="20.140625" style="126" customWidth="1"/>
    <col min="3" max="3" width="10.7109375" style="126" customWidth="1"/>
    <col min="4" max="4" width="12.5703125" style="126" customWidth="1"/>
    <col min="5" max="5" width="15.42578125" style="126" customWidth="1"/>
    <col min="6" max="6" width="14.42578125" style="126" customWidth="1"/>
    <col min="7" max="7" width="16.5703125" style="126" customWidth="1"/>
    <col min="8" max="8" width="18.5703125" style="126" customWidth="1"/>
    <col min="9" max="257" width="9.140625" style="126"/>
    <col min="258" max="258" width="3.140625" style="126" customWidth="1"/>
    <col min="259" max="259" width="38.7109375" style="126" customWidth="1"/>
    <col min="260" max="260" width="18.28515625" style="126" customWidth="1"/>
    <col min="261" max="261" width="20" style="126" customWidth="1"/>
    <col min="262" max="513" width="9.140625" style="126"/>
    <col min="514" max="514" width="3.140625" style="126" customWidth="1"/>
    <col min="515" max="515" width="38.7109375" style="126" customWidth="1"/>
    <col min="516" max="516" width="18.28515625" style="126" customWidth="1"/>
    <col min="517" max="517" width="20" style="126" customWidth="1"/>
    <col min="518" max="769" width="9.140625" style="126"/>
    <col min="770" max="770" width="3.140625" style="126" customWidth="1"/>
    <col min="771" max="771" width="38.7109375" style="126" customWidth="1"/>
    <col min="772" max="772" width="18.28515625" style="126" customWidth="1"/>
    <col min="773" max="773" width="20" style="126" customWidth="1"/>
    <col min="774" max="1025" width="9.140625" style="126"/>
    <col min="1026" max="1026" width="3.140625" style="126" customWidth="1"/>
    <col min="1027" max="1027" width="38.7109375" style="126" customWidth="1"/>
    <col min="1028" max="1028" width="18.28515625" style="126" customWidth="1"/>
    <col min="1029" max="1029" width="20" style="126" customWidth="1"/>
    <col min="1030" max="1281" width="9.140625" style="126"/>
    <col min="1282" max="1282" width="3.140625" style="126" customWidth="1"/>
    <col min="1283" max="1283" width="38.7109375" style="126" customWidth="1"/>
    <col min="1284" max="1284" width="18.28515625" style="126" customWidth="1"/>
    <col min="1285" max="1285" width="20" style="126" customWidth="1"/>
    <col min="1286" max="1537" width="9.140625" style="126"/>
    <col min="1538" max="1538" width="3.140625" style="126" customWidth="1"/>
    <col min="1539" max="1539" width="38.7109375" style="126" customWidth="1"/>
    <col min="1540" max="1540" width="18.28515625" style="126" customWidth="1"/>
    <col min="1541" max="1541" width="20" style="126" customWidth="1"/>
    <col min="1542" max="1793" width="9.140625" style="126"/>
    <col min="1794" max="1794" width="3.140625" style="126" customWidth="1"/>
    <col min="1795" max="1795" width="38.7109375" style="126" customWidth="1"/>
    <col min="1796" max="1796" width="18.28515625" style="126" customWidth="1"/>
    <col min="1797" max="1797" width="20" style="126" customWidth="1"/>
    <col min="1798" max="2049" width="9.140625" style="126"/>
    <col min="2050" max="2050" width="3.140625" style="126" customWidth="1"/>
    <col min="2051" max="2051" width="38.7109375" style="126" customWidth="1"/>
    <col min="2052" max="2052" width="18.28515625" style="126" customWidth="1"/>
    <col min="2053" max="2053" width="20" style="126" customWidth="1"/>
    <col min="2054" max="2305" width="9.140625" style="126"/>
    <col min="2306" max="2306" width="3.140625" style="126" customWidth="1"/>
    <col min="2307" max="2307" width="38.7109375" style="126" customWidth="1"/>
    <col min="2308" max="2308" width="18.28515625" style="126" customWidth="1"/>
    <col min="2309" max="2309" width="20" style="126" customWidth="1"/>
    <col min="2310" max="2561" width="9.140625" style="126"/>
    <col min="2562" max="2562" width="3.140625" style="126" customWidth="1"/>
    <col min="2563" max="2563" width="38.7109375" style="126" customWidth="1"/>
    <col min="2564" max="2564" width="18.28515625" style="126" customWidth="1"/>
    <col min="2565" max="2565" width="20" style="126" customWidth="1"/>
    <col min="2566" max="2817" width="9.140625" style="126"/>
    <col min="2818" max="2818" width="3.140625" style="126" customWidth="1"/>
    <col min="2819" max="2819" width="38.7109375" style="126" customWidth="1"/>
    <col min="2820" max="2820" width="18.28515625" style="126" customWidth="1"/>
    <col min="2821" max="2821" width="20" style="126" customWidth="1"/>
    <col min="2822" max="3073" width="9.140625" style="126"/>
    <col min="3074" max="3074" width="3.140625" style="126" customWidth="1"/>
    <col min="3075" max="3075" width="38.7109375" style="126" customWidth="1"/>
    <col min="3076" max="3076" width="18.28515625" style="126" customWidth="1"/>
    <col min="3077" max="3077" width="20" style="126" customWidth="1"/>
    <col min="3078" max="3329" width="9.140625" style="126"/>
    <col min="3330" max="3330" width="3.140625" style="126" customWidth="1"/>
    <col min="3331" max="3331" width="38.7109375" style="126" customWidth="1"/>
    <col min="3332" max="3332" width="18.28515625" style="126" customWidth="1"/>
    <col min="3333" max="3333" width="20" style="126" customWidth="1"/>
    <col min="3334" max="3585" width="9.140625" style="126"/>
    <col min="3586" max="3586" width="3.140625" style="126" customWidth="1"/>
    <col min="3587" max="3587" width="38.7109375" style="126" customWidth="1"/>
    <col min="3588" max="3588" width="18.28515625" style="126" customWidth="1"/>
    <col min="3589" max="3589" width="20" style="126" customWidth="1"/>
    <col min="3590" max="3841" width="9.140625" style="126"/>
    <col min="3842" max="3842" width="3.140625" style="126" customWidth="1"/>
    <col min="3843" max="3843" width="38.7109375" style="126" customWidth="1"/>
    <col min="3844" max="3844" width="18.28515625" style="126" customWidth="1"/>
    <col min="3845" max="3845" width="20" style="126" customWidth="1"/>
    <col min="3846" max="4097" width="9.140625" style="126"/>
    <col min="4098" max="4098" width="3.140625" style="126" customWidth="1"/>
    <col min="4099" max="4099" width="38.7109375" style="126" customWidth="1"/>
    <col min="4100" max="4100" width="18.28515625" style="126" customWidth="1"/>
    <col min="4101" max="4101" width="20" style="126" customWidth="1"/>
    <col min="4102" max="4353" width="9.140625" style="126"/>
    <col min="4354" max="4354" width="3.140625" style="126" customWidth="1"/>
    <col min="4355" max="4355" width="38.7109375" style="126" customWidth="1"/>
    <col min="4356" max="4356" width="18.28515625" style="126" customWidth="1"/>
    <col min="4357" max="4357" width="20" style="126" customWidth="1"/>
    <col min="4358" max="4609" width="9.140625" style="126"/>
    <col min="4610" max="4610" width="3.140625" style="126" customWidth="1"/>
    <col min="4611" max="4611" width="38.7109375" style="126" customWidth="1"/>
    <col min="4612" max="4612" width="18.28515625" style="126" customWidth="1"/>
    <col min="4613" max="4613" width="20" style="126" customWidth="1"/>
    <col min="4614" max="4865" width="9.140625" style="126"/>
    <col min="4866" max="4866" width="3.140625" style="126" customWidth="1"/>
    <col min="4867" max="4867" width="38.7109375" style="126" customWidth="1"/>
    <col min="4868" max="4868" width="18.28515625" style="126" customWidth="1"/>
    <col min="4869" max="4869" width="20" style="126" customWidth="1"/>
    <col min="4870" max="5121" width="9.140625" style="126"/>
    <col min="5122" max="5122" width="3.140625" style="126" customWidth="1"/>
    <col min="5123" max="5123" width="38.7109375" style="126" customWidth="1"/>
    <col min="5124" max="5124" width="18.28515625" style="126" customWidth="1"/>
    <col min="5125" max="5125" width="20" style="126" customWidth="1"/>
    <col min="5126" max="5377" width="9.140625" style="126"/>
    <col min="5378" max="5378" width="3.140625" style="126" customWidth="1"/>
    <col min="5379" max="5379" width="38.7109375" style="126" customWidth="1"/>
    <col min="5380" max="5380" width="18.28515625" style="126" customWidth="1"/>
    <col min="5381" max="5381" width="20" style="126" customWidth="1"/>
    <col min="5382" max="5633" width="9.140625" style="126"/>
    <col min="5634" max="5634" width="3.140625" style="126" customWidth="1"/>
    <col min="5635" max="5635" width="38.7109375" style="126" customWidth="1"/>
    <col min="5636" max="5636" width="18.28515625" style="126" customWidth="1"/>
    <col min="5637" max="5637" width="20" style="126" customWidth="1"/>
    <col min="5638" max="5889" width="9.140625" style="126"/>
    <col min="5890" max="5890" width="3.140625" style="126" customWidth="1"/>
    <col min="5891" max="5891" width="38.7109375" style="126" customWidth="1"/>
    <col min="5892" max="5892" width="18.28515625" style="126" customWidth="1"/>
    <col min="5893" max="5893" width="20" style="126" customWidth="1"/>
    <col min="5894" max="6145" width="9.140625" style="126"/>
    <col min="6146" max="6146" width="3.140625" style="126" customWidth="1"/>
    <col min="6147" max="6147" width="38.7109375" style="126" customWidth="1"/>
    <col min="6148" max="6148" width="18.28515625" style="126" customWidth="1"/>
    <col min="6149" max="6149" width="20" style="126" customWidth="1"/>
    <col min="6150" max="6401" width="9.140625" style="126"/>
    <col min="6402" max="6402" width="3.140625" style="126" customWidth="1"/>
    <col min="6403" max="6403" width="38.7109375" style="126" customWidth="1"/>
    <col min="6404" max="6404" width="18.28515625" style="126" customWidth="1"/>
    <col min="6405" max="6405" width="20" style="126" customWidth="1"/>
    <col min="6406" max="6657" width="9.140625" style="126"/>
    <col min="6658" max="6658" width="3.140625" style="126" customWidth="1"/>
    <col min="6659" max="6659" width="38.7109375" style="126" customWidth="1"/>
    <col min="6660" max="6660" width="18.28515625" style="126" customWidth="1"/>
    <col min="6661" max="6661" width="20" style="126" customWidth="1"/>
    <col min="6662" max="6913" width="9.140625" style="126"/>
    <col min="6914" max="6914" width="3.140625" style="126" customWidth="1"/>
    <col min="6915" max="6915" width="38.7109375" style="126" customWidth="1"/>
    <col min="6916" max="6916" width="18.28515625" style="126" customWidth="1"/>
    <col min="6917" max="6917" width="20" style="126" customWidth="1"/>
    <col min="6918" max="7169" width="9.140625" style="126"/>
    <col min="7170" max="7170" width="3.140625" style="126" customWidth="1"/>
    <col min="7171" max="7171" width="38.7109375" style="126" customWidth="1"/>
    <col min="7172" max="7172" width="18.28515625" style="126" customWidth="1"/>
    <col min="7173" max="7173" width="20" style="126" customWidth="1"/>
    <col min="7174" max="7425" width="9.140625" style="126"/>
    <col min="7426" max="7426" width="3.140625" style="126" customWidth="1"/>
    <col min="7427" max="7427" width="38.7109375" style="126" customWidth="1"/>
    <col min="7428" max="7428" width="18.28515625" style="126" customWidth="1"/>
    <col min="7429" max="7429" width="20" style="126" customWidth="1"/>
    <col min="7430" max="7681" width="9.140625" style="126"/>
    <col min="7682" max="7682" width="3.140625" style="126" customWidth="1"/>
    <col min="7683" max="7683" width="38.7109375" style="126" customWidth="1"/>
    <col min="7684" max="7684" width="18.28515625" style="126" customWidth="1"/>
    <col min="7685" max="7685" width="20" style="126" customWidth="1"/>
    <col min="7686" max="7937" width="9.140625" style="126"/>
    <col min="7938" max="7938" width="3.140625" style="126" customWidth="1"/>
    <col min="7939" max="7939" width="38.7109375" style="126" customWidth="1"/>
    <col min="7940" max="7940" width="18.28515625" style="126" customWidth="1"/>
    <col min="7941" max="7941" width="20" style="126" customWidth="1"/>
    <col min="7942" max="8193" width="9.140625" style="126"/>
    <col min="8194" max="8194" width="3.140625" style="126" customWidth="1"/>
    <col min="8195" max="8195" width="38.7109375" style="126" customWidth="1"/>
    <col min="8196" max="8196" width="18.28515625" style="126" customWidth="1"/>
    <col min="8197" max="8197" width="20" style="126" customWidth="1"/>
    <col min="8198" max="8449" width="9.140625" style="126"/>
    <col min="8450" max="8450" width="3.140625" style="126" customWidth="1"/>
    <col min="8451" max="8451" width="38.7109375" style="126" customWidth="1"/>
    <col min="8452" max="8452" width="18.28515625" style="126" customWidth="1"/>
    <col min="8453" max="8453" width="20" style="126" customWidth="1"/>
    <col min="8454" max="8705" width="9.140625" style="126"/>
    <col min="8706" max="8706" width="3.140625" style="126" customWidth="1"/>
    <col min="8707" max="8707" width="38.7109375" style="126" customWidth="1"/>
    <col min="8708" max="8708" width="18.28515625" style="126" customWidth="1"/>
    <col min="8709" max="8709" width="20" style="126" customWidth="1"/>
    <col min="8710" max="8961" width="9.140625" style="126"/>
    <col min="8962" max="8962" width="3.140625" style="126" customWidth="1"/>
    <col min="8963" max="8963" width="38.7109375" style="126" customWidth="1"/>
    <col min="8964" max="8964" width="18.28515625" style="126" customWidth="1"/>
    <col min="8965" max="8965" width="20" style="126" customWidth="1"/>
    <col min="8966" max="9217" width="9.140625" style="126"/>
    <col min="9218" max="9218" width="3.140625" style="126" customWidth="1"/>
    <col min="9219" max="9219" width="38.7109375" style="126" customWidth="1"/>
    <col min="9220" max="9220" width="18.28515625" style="126" customWidth="1"/>
    <col min="9221" max="9221" width="20" style="126" customWidth="1"/>
    <col min="9222" max="9473" width="9.140625" style="126"/>
    <col min="9474" max="9474" width="3.140625" style="126" customWidth="1"/>
    <col min="9475" max="9475" width="38.7109375" style="126" customWidth="1"/>
    <col min="9476" max="9476" width="18.28515625" style="126" customWidth="1"/>
    <col min="9477" max="9477" width="20" style="126" customWidth="1"/>
    <col min="9478" max="9729" width="9.140625" style="126"/>
    <col min="9730" max="9730" width="3.140625" style="126" customWidth="1"/>
    <col min="9731" max="9731" width="38.7109375" style="126" customWidth="1"/>
    <col min="9732" max="9732" width="18.28515625" style="126" customWidth="1"/>
    <col min="9733" max="9733" width="20" style="126" customWidth="1"/>
    <col min="9734" max="9985" width="9.140625" style="126"/>
    <col min="9986" max="9986" width="3.140625" style="126" customWidth="1"/>
    <col min="9987" max="9987" width="38.7109375" style="126" customWidth="1"/>
    <col min="9988" max="9988" width="18.28515625" style="126" customWidth="1"/>
    <col min="9989" max="9989" width="20" style="126" customWidth="1"/>
    <col min="9990" max="10241" width="9.140625" style="126"/>
    <col min="10242" max="10242" width="3.140625" style="126" customWidth="1"/>
    <col min="10243" max="10243" width="38.7109375" style="126" customWidth="1"/>
    <col min="10244" max="10244" width="18.28515625" style="126" customWidth="1"/>
    <col min="10245" max="10245" width="20" style="126" customWidth="1"/>
    <col min="10246" max="10497" width="9.140625" style="126"/>
    <col min="10498" max="10498" width="3.140625" style="126" customWidth="1"/>
    <col min="10499" max="10499" width="38.7109375" style="126" customWidth="1"/>
    <col min="10500" max="10500" width="18.28515625" style="126" customWidth="1"/>
    <col min="10501" max="10501" width="20" style="126" customWidth="1"/>
    <col min="10502" max="10753" width="9.140625" style="126"/>
    <col min="10754" max="10754" width="3.140625" style="126" customWidth="1"/>
    <col min="10755" max="10755" width="38.7109375" style="126" customWidth="1"/>
    <col min="10756" max="10756" width="18.28515625" style="126" customWidth="1"/>
    <col min="10757" max="10757" width="20" style="126" customWidth="1"/>
    <col min="10758" max="11009" width="9.140625" style="126"/>
    <col min="11010" max="11010" width="3.140625" style="126" customWidth="1"/>
    <col min="11011" max="11011" width="38.7109375" style="126" customWidth="1"/>
    <col min="11012" max="11012" width="18.28515625" style="126" customWidth="1"/>
    <col min="11013" max="11013" width="20" style="126" customWidth="1"/>
    <col min="11014" max="11265" width="9.140625" style="126"/>
    <col min="11266" max="11266" width="3.140625" style="126" customWidth="1"/>
    <col min="11267" max="11267" width="38.7109375" style="126" customWidth="1"/>
    <col min="11268" max="11268" width="18.28515625" style="126" customWidth="1"/>
    <col min="11269" max="11269" width="20" style="126" customWidth="1"/>
    <col min="11270" max="11521" width="9.140625" style="126"/>
    <col min="11522" max="11522" width="3.140625" style="126" customWidth="1"/>
    <col min="11523" max="11523" width="38.7109375" style="126" customWidth="1"/>
    <col min="11524" max="11524" width="18.28515625" style="126" customWidth="1"/>
    <col min="11525" max="11525" width="20" style="126" customWidth="1"/>
    <col min="11526" max="11777" width="9.140625" style="126"/>
    <col min="11778" max="11778" width="3.140625" style="126" customWidth="1"/>
    <col min="11779" max="11779" width="38.7109375" style="126" customWidth="1"/>
    <col min="11780" max="11780" width="18.28515625" style="126" customWidth="1"/>
    <col min="11781" max="11781" width="20" style="126" customWidth="1"/>
    <col min="11782" max="12033" width="9.140625" style="126"/>
    <col min="12034" max="12034" width="3.140625" style="126" customWidth="1"/>
    <col min="12035" max="12035" width="38.7109375" style="126" customWidth="1"/>
    <col min="12036" max="12036" width="18.28515625" style="126" customWidth="1"/>
    <col min="12037" max="12037" width="20" style="126" customWidth="1"/>
    <col min="12038" max="12289" width="9.140625" style="126"/>
    <col min="12290" max="12290" width="3.140625" style="126" customWidth="1"/>
    <col min="12291" max="12291" width="38.7109375" style="126" customWidth="1"/>
    <col min="12292" max="12292" width="18.28515625" style="126" customWidth="1"/>
    <col min="12293" max="12293" width="20" style="126" customWidth="1"/>
    <col min="12294" max="12545" width="9.140625" style="126"/>
    <col min="12546" max="12546" width="3.140625" style="126" customWidth="1"/>
    <col min="12547" max="12547" width="38.7109375" style="126" customWidth="1"/>
    <col min="12548" max="12548" width="18.28515625" style="126" customWidth="1"/>
    <col min="12549" max="12549" width="20" style="126" customWidth="1"/>
    <col min="12550" max="12801" width="9.140625" style="126"/>
    <col min="12802" max="12802" width="3.140625" style="126" customWidth="1"/>
    <col min="12803" max="12803" width="38.7109375" style="126" customWidth="1"/>
    <col min="12804" max="12804" width="18.28515625" style="126" customWidth="1"/>
    <col min="12805" max="12805" width="20" style="126" customWidth="1"/>
    <col min="12806" max="13057" width="9.140625" style="126"/>
    <col min="13058" max="13058" width="3.140625" style="126" customWidth="1"/>
    <col min="13059" max="13059" width="38.7109375" style="126" customWidth="1"/>
    <col min="13060" max="13060" width="18.28515625" style="126" customWidth="1"/>
    <col min="13061" max="13061" width="20" style="126" customWidth="1"/>
    <col min="13062" max="13313" width="9.140625" style="126"/>
    <col min="13314" max="13314" width="3.140625" style="126" customWidth="1"/>
    <col min="13315" max="13315" width="38.7109375" style="126" customWidth="1"/>
    <col min="13316" max="13316" width="18.28515625" style="126" customWidth="1"/>
    <col min="13317" max="13317" width="20" style="126" customWidth="1"/>
    <col min="13318" max="13569" width="9.140625" style="126"/>
    <col min="13570" max="13570" width="3.140625" style="126" customWidth="1"/>
    <col min="13571" max="13571" width="38.7109375" style="126" customWidth="1"/>
    <col min="13572" max="13572" width="18.28515625" style="126" customWidth="1"/>
    <col min="13573" max="13573" width="20" style="126" customWidth="1"/>
    <col min="13574" max="13825" width="9.140625" style="126"/>
    <col min="13826" max="13826" width="3.140625" style="126" customWidth="1"/>
    <col min="13827" max="13827" width="38.7109375" style="126" customWidth="1"/>
    <col min="13828" max="13828" width="18.28515625" style="126" customWidth="1"/>
    <col min="13829" max="13829" width="20" style="126" customWidth="1"/>
    <col min="13830" max="14081" width="9.140625" style="126"/>
    <col min="14082" max="14082" width="3.140625" style="126" customWidth="1"/>
    <col min="14083" max="14083" width="38.7109375" style="126" customWidth="1"/>
    <col min="14084" max="14084" width="18.28515625" style="126" customWidth="1"/>
    <col min="14085" max="14085" width="20" style="126" customWidth="1"/>
    <col min="14086" max="14337" width="9.140625" style="126"/>
    <col min="14338" max="14338" width="3.140625" style="126" customWidth="1"/>
    <col min="14339" max="14339" width="38.7109375" style="126" customWidth="1"/>
    <col min="14340" max="14340" width="18.28515625" style="126" customWidth="1"/>
    <col min="14341" max="14341" width="20" style="126" customWidth="1"/>
    <col min="14342" max="14593" width="9.140625" style="126"/>
    <col min="14594" max="14594" width="3.140625" style="126" customWidth="1"/>
    <col min="14595" max="14595" width="38.7109375" style="126" customWidth="1"/>
    <col min="14596" max="14596" width="18.28515625" style="126" customWidth="1"/>
    <col min="14597" max="14597" width="20" style="126" customWidth="1"/>
    <col min="14598" max="14849" width="9.140625" style="126"/>
    <col min="14850" max="14850" width="3.140625" style="126" customWidth="1"/>
    <col min="14851" max="14851" width="38.7109375" style="126" customWidth="1"/>
    <col min="14852" max="14852" width="18.28515625" style="126" customWidth="1"/>
    <col min="14853" max="14853" width="20" style="126" customWidth="1"/>
    <col min="14854" max="15105" width="9.140625" style="126"/>
    <col min="15106" max="15106" width="3.140625" style="126" customWidth="1"/>
    <col min="15107" max="15107" width="38.7109375" style="126" customWidth="1"/>
    <col min="15108" max="15108" width="18.28515625" style="126" customWidth="1"/>
    <col min="15109" max="15109" width="20" style="126" customWidth="1"/>
    <col min="15110" max="15361" width="9.140625" style="126"/>
    <col min="15362" max="15362" width="3.140625" style="126" customWidth="1"/>
    <col min="15363" max="15363" width="38.7109375" style="126" customWidth="1"/>
    <col min="15364" max="15364" width="18.28515625" style="126" customWidth="1"/>
    <col min="15365" max="15365" width="20" style="126" customWidth="1"/>
    <col min="15366" max="15617" width="9.140625" style="126"/>
    <col min="15618" max="15618" width="3.140625" style="126" customWidth="1"/>
    <col min="15619" max="15619" width="38.7109375" style="126" customWidth="1"/>
    <col min="15620" max="15620" width="18.28515625" style="126" customWidth="1"/>
    <col min="15621" max="15621" width="20" style="126" customWidth="1"/>
    <col min="15622" max="15873" width="9.140625" style="126"/>
    <col min="15874" max="15874" width="3.140625" style="126" customWidth="1"/>
    <col min="15875" max="15875" width="38.7109375" style="126" customWidth="1"/>
    <col min="15876" max="15876" width="18.28515625" style="126" customWidth="1"/>
    <col min="15877" max="15877" width="20" style="126" customWidth="1"/>
    <col min="15878" max="16129" width="9.140625" style="126"/>
    <col min="16130" max="16130" width="3.140625" style="126" customWidth="1"/>
    <col min="16131" max="16131" width="38.7109375" style="126" customWidth="1"/>
    <col min="16132" max="16132" width="18.28515625" style="126" customWidth="1"/>
    <col min="16133" max="16133" width="20" style="126" customWidth="1"/>
    <col min="16134" max="16384" width="9.140625" style="126"/>
  </cols>
  <sheetData>
    <row r="1" spans="1:9" ht="15" customHeight="1" x14ac:dyDescent="0.2">
      <c r="G1" s="298" t="s">
        <v>168</v>
      </c>
      <c r="H1" s="304"/>
    </row>
    <row r="2" spans="1:9" ht="50.25" customHeight="1" x14ac:dyDescent="0.2">
      <c r="A2" s="139"/>
      <c r="B2" s="139"/>
      <c r="C2" s="139"/>
      <c r="D2" s="139"/>
      <c r="E2" s="243"/>
      <c r="F2" s="243"/>
      <c r="G2" s="261" t="s">
        <v>196</v>
      </c>
      <c r="H2" s="262"/>
      <c r="I2" s="117"/>
    </row>
    <row r="3" spans="1:9" ht="14.25" customHeight="1" x14ac:dyDescent="0.2">
      <c r="A3" s="139"/>
      <c r="B3" s="139"/>
      <c r="C3" s="139"/>
      <c r="D3" s="139"/>
      <c r="E3" s="189"/>
      <c r="F3" s="189"/>
      <c r="G3" s="140"/>
      <c r="H3" s="189"/>
    </row>
    <row r="4" spans="1:9" ht="39" customHeight="1" x14ac:dyDescent="0.2">
      <c r="A4" s="300" t="s">
        <v>206</v>
      </c>
      <c r="B4" s="300"/>
      <c r="C4" s="300"/>
      <c r="D4" s="300"/>
      <c r="E4" s="300"/>
      <c r="F4" s="300"/>
      <c r="G4" s="300"/>
      <c r="H4" s="300"/>
    </row>
    <row r="5" spans="1:9" ht="26.25" customHeight="1" x14ac:dyDescent="0.2">
      <c r="A5" s="149"/>
      <c r="B5" s="149"/>
      <c r="C5" s="149"/>
      <c r="D5" s="149"/>
      <c r="E5" s="150"/>
      <c r="F5" s="150"/>
      <c r="G5" s="151"/>
      <c r="H5" s="140"/>
    </row>
    <row r="6" spans="1:9" ht="36" customHeight="1" x14ac:dyDescent="0.2">
      <c r="A6" s="305" t="s">
        <v>141</v>
      </c>
      <c r="B6" s="305" t="s">
        <v>142</v>
      </c>
      <c r="C6" s="307" t="s">
        <v>169</v>
      </c>
      <c r="D6" s="308"/>
      <c r="E6" s="309"/>
      <c r="F6" s="310" t="s">
        <v>144</v>
      </c>
      <c r="G6" s="305" t="s">
        <v>145</v>
      </c>
      <c r="H6" s="311" t="s">
        <v>146</v>
      </c>
    </row>
    <row r="7" spans="1:9" ht="45.75" customHeight="1" x14ac:dyDescent="0.2">
      <c r="A7" s="306"/>
      <c r="B7" s="306"/>
      <c r="C7" s="152" t="s">
        <v>190</v>
      </c>
      <c r="D7" s="152" t="s">
        <v>192</v>
      </c>
      <c r="E7" s="152" t="s">
        <v>207</v>
      </c>
      <c r="F7" s="306"/>
      <c r="G7" s="306"/>
      <c r="H7" s="312"/>
    </row>
    <row r="8" spans="1:9" ht="16.5" customHeight="1" x14ac:dyDescent="0.2">
      <c r="A8" s="141">
        <v>1</v>
      </c>
      <c r="B8" s="141">
        <v>2</v>
      </c>
      <c r="C8" s="141">
        <v>3</v>
      </c>
      <c r="D8" s="141">
        <v>4</v>
      </c>
      <c r="E8" s="141">
        <v>5</v>
      </c>
      <c r="F8" s="141">
        <v>6</v>
      </c>
      <c r="G8" s="193">
        <v>7</v>
      </c>
      <c r="H8" s="244">
        <v>8</v>
      </c>
    </row>
    <row r="9" spans="1:9" ht="20.100000000000001" customHeight="1" x14ac:dyDescent="0.25">
      <c r="A9" s="154"/>
      <c r="B9" s="154" t="s">
        <v>137</v>
      </c>
      <c r="C9" s="215">
        <v>0</v>
      </c>
      <c r="D9" s="215">
        <v>0</v>
      </c>
      <c r="E9" s="215">
        <v>0</v>
      </c>
      <c r="F9" s="154" t="s">
        <v>137</v>
      </c>
      <c r="G9" s="194" t="s">
        <v>137</v>
      </c>
      <c r="H9" s="245" t="s">
        <v>137</v>
      </c>
    </row>
    <row r="10" spans="1:9" ht="20.100000000000001" customHeight="1" x14ac:dyDescent="0.2">
      <c r="A10" s="152"/>
      <c r="B10" s="152" t="s">
        <v>105</v>
      </c>
      <c r="C10" s="216">
        <v>0</v>
      </c>
      <c r="D10" s="216">
        <v>0</v>
      </c>
      <c r="E10" s="159">
        <v>0</v>
      </c>
      <c r="F10" s="159" t="s">
        <v>137</v>
      </c>
      <c r="G10" s="160" t="s">
        <v>137</v>
      </c>
      <c r="H10" s="246" t="s">
        <v>137</v>
      </c>
    </row>
    <row r="11" spans="1:9" ht="13.5" customHeight="1" x14ac:dyDescent="0.2">
      <c r="A11" s="150"/>
      <c r="B11" s="161"/>
      <c r="C11" s="161"/>
      <c r="D11" s="161"/>
      <c r="E11" s="162"/>
      <c r="F11" s="162"/>
      <c r="G11" s="163"/>
    </row>
  </sheetData>
  <mergeCells count="9">
    <mergeCell ref="G1:H1"/>
    <mergeCell ref="G2:H2"/>
    <mergeCell ref="A4:H4"/>
    <mergeCell ref="A6:A7"/>
    <mergeCell ref="B6:B7"/>
    <mergeCell ref="C6:E6"/>
    <mergeCell ref="F6:F7"/>
    <mergeCell ref="G6:G7"/>
    <mergeCell ref="H6:H7"/>
  </mergeCells>
  <pageMargins left="0.70866141732283472" right="0.70866141732283472" top="0.74803149606299213" bottom="0.74803149606299213" header="0.31496062992125984" footer="0.31496062992125984"/>
  <pageSetup paperSize="9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11</vt:i4>
      </vt:variant>
      <vt:variant>
        <vt:lpstr>Именованные диапазоны</vt:lpstr>
      </vt:variant>
      <vt:variant>
        <vt:i4>5</vt:i4>
      </vt:variant>
    </vt:vector>
  </HeadingPairs>
  <TitlesOfParts>
    <vt:vector size="16" baseType="lpstr">
      <vt:lpstr>Приложение 3</vt:lpstr>
      <vt:lpstr>Приложение 4</vt:lpstr>
      <vt:lpstr>Приложение 5</vt:lpstr>
      <vt:lpstr>Приложение 6</vt:lpstr>
      <vt:lpstr>Приложение 7</vt:lpstr>
      <vt:lpstr>Приложение 8</vt:lpstr>
      <vt:lpstr>Приложен 8</vt:lpstr>
      <vt:lpstr>Приложение 9</vt:lpstr>
      <vt:lpstr>Приложен 10</vt:lpstr>
      <vt:lpstr>Приложение 10</vt:lpstr>
      <vt:lpstr>Приложение 11</vt:lpstr>
      <vt:lpstr>'Приложение 3'!Заголовки_для_печати</vt:lpstr>
      <vt:lpstr>'Приложение 5'!Заголовки_для_печати</vt:lpstr>
      <vt:lpstr>'Приложение 3'!Область_печати</vt:lpstr>
      <vt:lpstr>'Приложение 4'!Область_печати</vt:lpstr>
      <vt:lpstr>'Приложение 5'!Область_печати</vt:lpstr>
    </vt:vector>
  </TitlesOfParts>
  <Company>DG Win&amp;Soft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shabanova_ov</dc:creator>
  <cp:lastModifiedBy>voloshina_ga</cp:lastModifiedBy>
  <cp:lastPrinted>2024-11-13T05:00:36Z</cp:lastPrinted>
  <dcterms:created xsi:type="dcterms:W3CDTF">2015-10-23T06:56:22Z</dcterms:created>
  <dcterms:modified xsi:type="dcterms:W3CDTF">2024-12-10T08:56:57Z</dcterms:modified>
</cp:coreProperties>
</file>